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igarcia2015\Downloads\"/>
    </mc:Choice>
  </mc:AlternateContent>
  <xr:revisionPtr revIDLastSave="0" documentId="13_ncr:1_{E593E45D-7276-4E11-8726-D90041D66B58}" xr6:coauthVersionLast="47" xr6:coauthVersionMax="47" xr10:uidLastSave="{00000000-0000-0000-0000-000000000000}"/>
  <bookViews>
    <workbookView xWindow="-120" yWindow="-120" windowWidth="29040" windowHeight="15720" xr2:uid="{00000000-000D-0000-FFFF-FFFF00000000}"/>
  </bookViews>
  <sheets>
    <sheet name="Academic Year" sheetId="1" r:id="rId1"/>
    <sheet name="Summer - 9MO Only" sheetId="3"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 i="1" l="1"/>
  <c r="C7" i="3"/>
  <c r="F33" i="3"/>
  <c r="F32" i="3"/>
  <c r="F31" i="3"/>
  <c r="F30" i="3"/>
  <c r="F29" i="3"/>
  <c r="F28" i="3"/>
  <c r="F27" i="3"/>
  <c r="F26" i="3"/>
  <c r="F25" i="3"/>
  <c r="G19" i="3"/>
  <c r="G18" i="3"/>
  <c r="G17" i="3"/>
  <c r="G16" i="3"/>
  <c r="G15" i="3"/>
  <c r="G14" i="3"/>
  <c r="G13" i="3"/>
  <c r="G12" i="3"/>
  <c r="C34" i="3"/>
  <c r="B7" i="3"/>
  <c r="I36" i="1"/>
  <c r="I35" i="1"/>
  <c r="I34" i="1"/>
  <c r="I33" i="1"/>
  <c r="B14" i="1" l="1"/>
  <c r="D46" i="1"/>
  <c r="D37" i="1"/>
  <c r="C14" i="1" l="1"/>
  <c r="C20" i="3"/>
</calcChain>
</file>

<file path=xl/sharedStrings.xml><?xml version="1.0" encoding="utf-8"?>
<sst xmlns="http://schemas.openxmlformats.org/spreadsheetml/2006/main" count="98" uniqueCount="65">
  <si>
    <t>9 Month</t>
  </si>
  <si>
    <t>Amount</t>
  </si>
  <si>
    <t>Activity End Date</t>
  </si>
  <si>
    <t>TAG#</t>
  </si>
  <si>
    <t>12 Month</t>
  </si>
  <si>
    <t>Credit Hours</t>
  </si>
  <si>
    <t>3. Enter the faculty members current teaching load for the Fall and Spring Semester.</t>
  </si>
  <si>
    <t xml:space="preserve">5. Attach this excel file when submitting an additional assignment in Workday through the manage period activity pay process.  </t>
  </si>
  <si>
    <t>Activity Start Date</t>
  </si>
  <si>
    <t>Instructions:</t>
  </si>
  <si>
    <t>Subtotal Academic Year:</t>
  </si>
  <si>
    <t>FTE - Faculty Effort</t>
  </si>
  <si>
    <t>Justification for Additional Compensation</t>
  </si>
  <si>
    <t xml:space="preserve">5. Attach this excel file when submitting an additional compensation in Workday through the manage period activity pay process.  </t>
  </si>
  <si>
    <t>4. Enter the additional assignment compensation details including course info for instructional assignments.</t>
  </si>
  <si>
    <r>
      <t xml:space="preserve">4. Enter the additional assignments requiring approval.  </t>
    </r>
    <r>
      <rPr>
        <b/>
        <sz val="11"/>
        <color theme="1"/>
        <rFont val="Calibri"/>
        <family val="2"/>
        <scheme val="minor"/>
      </rPr>
      <t xml:space="preserve">Please note: 9 Month faculty summer assignments do not need additional approval unless they exceed the .25 FTE across all summer activities.  </t>
    </r>
  </si>
  <si>
    <t>Employee Type:</t>
  </si>
  <si>
    <t>Name:</t>
  </si>
  <si>
    <t>Base Salary:</t>
  </si>
  <si>
    <t>AMP</t>
  </si>
  <si>
    <t>1. Select either 9 Month, 12 Month or AMP from the drop down list.</t>
  </si>
  <si>
    <t>2. Enter the current base salary to calculate the additional .25 FTE of allowable compensation over the summer semester.  12 Month faculty summer assignments will be considered overload and require additional approval.</t>
  </si>
  <si>
    <t>3. Enter the faculty member's current assignments for the summer semester.</t>
  </si>
  <si>
    <t>Justification for Compensation that Exceeds the 25% of Additional Summer Compensation</t>
  </si>
  <si>
    <t>1. Select 9 Month, 12 Month, or AMP from the drop down list.</t>
  </si>
  <si>
    <t>2. Enter the current base salary to calculate the 25% allowable during the Academic Year for 9 Month faculty, and 25% allowable during the full fiscal year for 12 Month faculty and AMP.</t>
  </si>
  <si>
    <t>Subtotal Summer:</t>
  </si>
  <si>
    <t>Annual Assignment</t>
  </si>
  <si>
    <t>% Teaching</t>
  </si>
  <si>
    <t>% Research</t>
  </si>
  <si>
    <t>% Service</t>
  </si>
  <si>
    <t>% Other</t>
  </si>
  <si>
    <t>Additional Compensation  - Instructional Assignments</t>
  </si>
  <si>
    <t>Course Name &amp; CRN</t>
  </si>
  <si>
    <t>Additional Compensation  - Non-Instructional Assignments</t>
  </si>
  <si>
    <t>Assignment Info</t>
  </si>
  <si>
    <t>Sample Faculty</t>
  </si>
  <si>
    <t>Professor</t>
  </si>
  <si>
    <t>Job Title:</t>
  </si>
  <si>
    <t>English 101 (CRN 12349)</t>
  </si>
  <si>
    <t>Annual Report Preparation</t>
  </si>
  <si>
    <t>Course Start Date</t>
  </si>
  <si>
    <t>Course End Date</t>
  </si>
  <si>
    <t>Amount of Allowable Overloads - 25%</t>
  </si>
  <si>
    <t>Remaining Amount: Academic Year for 9 Month / Fiscal Year for 12 Month:</t>
  </si>
  <si>
    <t>Intro to Anthropology (CRN 12345)</t>
  </si>
  <si>
    <t>Music History (CRN 12346)</t>
  </si>
  <si>
    <t>College Algebra (CRN 21234)</t>
  </si>
  <si>
    <t>Intro to Architecture (CRN 21235)</t>
  </si>
  <si>
    <t>Amount of Allowable Summer Assignments - 1.25 FTE</t>
  </si>
  <si>
    <t>Summer Compensation - Instructional Assignments</t>
  </si>
  <si>
    <t>Intro to Accounting (CRN 22345)</t>
  </si>
  <si>
    <t>Summer Compensation  - Non-Instructional Assignments</t>
  </si>
  <si>
    <t>NSF Grant</t>
  </si>
  <si>
    <t>NIH Grant</t>
  </si>
  <si>
    <t>Amount of Summer over 1.25 FTE</t>
  </si>
  <si>
    <t>Academic Affairs Additional Compensation Form
Fall 2025 / Spring 2026</t>
  </si>
  <si>
    <t>Teaching Load Academic Year 2025-2026</t>
  </si>
  <si>
    <t>Fall 2025</t>
  </si>
  <si>
    <t>Spring 2026</t>
  </si>
  <si>
    <t>Summer 2026 (12-Month Only)</t>
  </si>
  <si>
    <t>TAG123456</t>
  </si>
  <si>
    <t>TAG654321</t>
  </si>
  <si>
    <t>Academic Affairs Additional Compensation Form 
Summer 2026</t>
  </si>
  <si>
    <t>TAG345678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</si>
</sst>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applyProtection="1">
      <protection locked="0"/>
    </xf>
    <xf numFmtId="0" fontId="0" fillId="0" borderId="0" xfId="0" applyProtection="1">
      <protection locked="0"/>
    </xf>
    <xf numFmtId="43" fontId="0" fillId="0" borderId="0" xfId="1" applyFont="1" applyProtection="1">
      <protection locked="0"/>
    </xf>
    <xf numFmtId="43" fontId="2" fillId="0" borderId="0" xfId="0" applyNumberFormat="1" applyFont="1" applyAlignment="1" applyProtection="1">
      <alignment horizontal="right" vertical="center"/>
      <protection locked="0"/>
    </xf>
    <xf numFmtId="40" fontId="0" fillId="0" borderId="0" xfId="0" applyNumberFormat="1" applyProtection="1">
      <protection locked="0"/>
    </xf>
    <xf numFmtId="0" fontId="3" fillId="0" borderId="0" xfId="0" applyFont="1" applyProtection="1">
      <protection locked="0"/>
    </xf>
    <xf numFmtId="43" fontId="0" fillId="0" borderId="0" xfId="0" applyNumberFormat="1" applyProtection="1">
      <protection locked="0"/>
    </xf>
    <xf numFmtId="0" fontId="2" fillId="3" borderId="1" xfId="0" applyFont="1" applyFill="1" applyBorder="1" applyAlignment="1">
      <alignment horizontal="center" vertical="center" wrapText="1"/>
    </xf>
    <xf numFmtId="0" fontId="0" fillId="0" borderId="9" xfId="0" applyBorder="1" applyProtection="1">
      <protection locked="0"/>
    </xf>
    <xf numFmtId="43" fontId="0" fillId="0" borderId="1" xfId="1" applyFont="1" applyBorder="1" applyProtection="1">
      <protection locked="0"/>
    </xf>
    <xf numFmtId="0" fontId="2" fillId="0" borderId="2" xfId="0" applyFont="1" applyBorder="1"/>
    <xf numFmtId="0" fontId="0" fillId="0" borderId="4" xfId="0" applyBorder="1" applyAlignment="1" applyProtection="1">
      <alignment horizontal="right"/>
      <protection locked="0"/>
    </xf>
    <xf numFmtId="0" fontId="2" fillId="0" borderId="5" xfId="0" applyFont="1" applyBorder="1"/>
    <xf numFmtId="0" fontId="0" fillId="0" borderId="6" xfId="0" applyBorder="1" applyAlignment="1" applyProtection="1">
      <alignment horizontal="right"/>
      <protection locked="0"/>
    </xf>
    <xf numFmtId="0" fontId="2" fillId="0" borderId="7" xfId="0" applyFont="1" applyBorder="1"/>
    <xf numFmtId="43" fontId="0" fillId="0" borderId="9" xfId="1" applyFont="1" applyBorder="1" applyProtection="1">
      <protection locked="0"/>
    </xf>
    <xf numFmtId="43" fontId="2" fillId="0" borderId="1" xfId="0" applyNumberFormat="1" applyFont="1" applyBorder="1" applyAlignment="1">
      <alignment horizontal="right" vertical="center"/>
    </xf>
    <xf numFmtId="40" fontId="0" fillId="0" borderId="1" xfId="0" applyNumberFormat="1" applyBorder="1"/>
    <xf numFmtId="0" fontId="0" fillId="0" borderId="1" xfId="0" applyBorder="1" applyProtection="1">
      <protection locked="0"/>
    </xf>
    <xf numFmtId="0" fontId="0" fillId="0" borderId="14" xfId="0" applyBorder="1" applyProtection="1">
      <protection locked="0"/>
    </xf>
    <xf numFmtId="0" fontId="2" fillId="3" borderId="1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4" fillId="0" borderId="0" xfId="0" applyFont="1" applyProtection="1">
      <protection locked="0"/>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vertical="top" wrapText="1"/>
      <protection locked="0"/>
    </xf>
    <xf numFmtId="0" fontId="0" fillId="0" borderId="0" xfId="0"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Protection="1">
      <protection locked="0"/>
    </xf>
    <xf numFmtId="0" fontId="0" fillId="0" borderId="8" xfId="0" applyBorder="1" applyProtection="1">
      <protection locked="0"/>
    </xf>
    <xf numFmtId="0" fontId="0" fillId="0" borderId="1" xfId="0" applyBorder="1" applyAlignment="1" applyProtection="1">
      <alignment horizontal="center"/>
      <protection locked="0"/>
    </xf>
    <xf numFmtId="0" fontId="0" fillId="0" borderId="21" xfId="0" applyBorder="1" applyAlignment="1" applyProtection="1">
      <alignment horizontal="center"/>
      <protection locked="0"/>
    </xf>
    <xf numFmtId="0" fontId="2" fillId="4" borderId="1" xfId="0" applyFont="1" applyFill="1" applyBorder="1" applyAlignment="1">
      <alignment horizontal="center" vertical="center" wrapText="1"/>
    </xf>
    <xf numFmtId="0" fontId="2" fillId="3" borderId="15" xfId="0" applyFont="1" applyFill="1" applyBorder="1" applyProtection="1">
      <protection locked="0"/>
    </xf>
    <xf numFmtId="43" fontId="2" fillId="3" borderId="16" xfId="0" applyNumberFormat="1" applyFont="1" applyFill="1" applyBorder="1" applyProtection="1">
      <protection locked="0"/>
    </xf>
    <xf numFmtId="0" fontId="0" fillId="6" borderId="20" xfId="0" applyFill="1" applyBorder="1" applyProtection="1">
      <protection locked="0"/>
    </xf>
    <xf numFmtId="0" fontId="0" fillId="6" borderId="17" xfId="0" applyFill="1" applyBorder="1" applyAlignment="1" applyProtection="1">
      <alignment horizontal="right"/>
      <protection locked="0"/>
    </xf>
    <xf numFmtId="0" fontId="5" fillId="0" borderId="0" xfId="0" applyFont="1" applyAlignment="1" applyProtection="1">
      <alignment vertical="center" wrapText="1"/>
      <protection locked="0"/>
    </xf>
    <xf numFmtId="14" fontId="0" fillId="0" borderId="1" xfId="0" applyNumberFormat="1" applyBorder="1" applyAlignment="1" applyProtection="1">
      <alignment horizontal="center"/>
      <protection locked="0"/>
    </xf>
    <xf numFmtId="0" fontId="0" fillId="0" borderId="14" xfId="0" applyBorder="1" applyAlignment="1" applyProtection="1">
      <alignment wrapText="1"/>
      <protection locked="0"/>
    </xf>
    <xf numFmtId="0" fontId="2" fillId="3" borderId="1"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0" fillId="0" borderId="22" xfId="0" applyBorder="1" applyAlignment="1" applyProtection="1">
      <alignment horizontal="center"/>
      <protection locked="0"/>
    </xf>
    <xf numFmtId="0" fontId="2" fillId="2" borderId="1" xfId="0" applyFont="1" applyFill="1" applyBorder="1" applyAlignment="1">
      <alignment horizontal="center" vertical="center" wrapText="1"/>
    </xf>
    <xf numFmtId="0" fontId="2" fillId="3" borderId="44" xfId="0" applyFont="1" applyFill="1" applyBorder="1" applyProtection="1">
      <protection locked="0"/>
    </xf>
    <xf numFmtId="0" fontId="0" fillId="0" borderId="0" xfId="0" applyAlignment="1" applyProtection="1">
      <alignment horizontal="right"/>
      <protection locked="0"/>
    </xf>
    <xf numFmtId="9" fontId="0" fillId="0" borderId="1" xfId="2" applyFont="1" applyBorder="1" applyAlignment="1" applyProtection="1">
      <alignment horizontal="center"/>
      <protection locked="0"/>
    </xf>
    <xf numFmtId="0" fontId="2" fillId="6" borderId="49" xfId="0" applyFont="1" applyFill="1" applyBorder="1" applyAlignment="1" applyProtection="1">
      <alignment horizontal="center" vertical="center"/>
      <protection locked="0"/>
    </xf>
    <xf numFmtId="0" fontId="0" fillId="0" borderId="45"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45" xfId="0"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45" xfId="0" applyBorder="1" applyProtection="1">
      <protection locked="0"/>
    </xf>
    <xf numFmtId="0" fontId="4" fillId="0" borderId="0" xfId="0" applyFont="1" applyAlignment="1">
      <alignment vertical="center" wrapText="1"/>
    </xf>
    <xf numFmtId="0" fontId="2" fillId="0" borderId="0" xfId="0" applyFont="1" applyAlignment="1">
      <alignment horizontal="center" vertical="center" wrapText="1"/>
    </xf>
    <xf numFmtId="0" fontId="0" fillId="6" borderId="17" xfId="0" applyFill="1" applyBorder="1" applyProtection="1">
      <protection locked="0"/>
    </xf>
    <xf numFmtId="0" fontId="0" fillId="0" borderId="1" xfId="2" applyNumberFormat="1" applyFont="1" applyBorder="1" applyAlignment="1" applyProtection="1">
      <alignment vertical="center"/>
      <protection locked="0"/>
    </xf>
    <xf numFmtId="14" fontId="0" fillId="0" borderId="45" xfId="0" applyNumberFormat="1" applyBorder="1" applyAlignment="1" applyProtection="1">
      <alignment horizontal="center"/>
      <protection locked="0"/>
    </xf>
    <xf numFmtId="14" fontId="0" fillId="0" borderId="43" xfId="0" applyNumberFormat="1" applyBorder="1" applyAlignment="1" applyProtection="1">
      <alignment horizontal="center"/>
      <protection locked="0"/>
    </xf>
    <xf numFmtId="43" fontId="2" fillId="7" borderId="52" xfId="0" applyNumberFormat="1" applyFont="1" applyFill="1" applyBorder="1" applyAlignment="1" applyProtection="1">
      <alignment horizontal="center"/>
      <protection locked="0"/>
    </xf>
    <xf numFmtId="43" fontId="2" fillId="7" borderId="47" xfId="0" applyNumberFormat="1" applyFont="1" applyFill="1" applyBorder="1" applyAlignment="1" applyProtection="1">
      <alignment horizontal="center"/>
      <protection locked="0"/>
    </xf>
    <xf numFmtId="0" fontId="0" fillId="0" borderId="46" xfId="0" applyBorder="1" applyAlignment="1" applyProtection="1">
      <alignment horizontal="left"/>
      <protection locked="0"/>
    </xf>
    <xf numFmtId="0" fontId="0" fillId="0" borderId="43" xfId="0" applyBorder="1" applyAlignment="1" applyProtection="1">
      <alignment horizontal="left"/>
      <protection locked="0"/>
    </xf>
    <xf numFmtId="0" fontId="0" fillId="0" borderId="48" xfId="0" applyBorder="1" applyAlignment="1" applyProtection="1">
      <alignment horizontal="left"/>
      <protection locked="0"/>
    </xf>
    <xf numFmtId="0" fontId="0" fillId="0" borderId="44" xfId="0" applyBorder="1" applyAlignment="1" applyProtection="1">
      <alignment horizontal="left"/>
      <protection locked="0"/>
    </xf>
    <xf numFmtId="0" fontId="2" fillId="6" borderId="26" xfId="0" applyFont="1" applyFill="1" applyBorder="1" applyAlignment="1" applyProtection="1">
      <alignment horizontal="center" vertical="center"/>
      <protection locked="0"/>
    </xf>
    <xf numFmtId="0" fontId="2" fillId="6" borderId="42" xfId="0" applyFont="1" applyFill="1" applyBorder="1" applyAlignment="1" applyProtection="1">
      <alignment horizontal="center" vertical="center"/>
      <protection locked="0"/>
    </xf>
    <xf numFmtId="0" fontId="2" fillId="3" borderId="4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5"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49" fontId="0" fillId="0" borderId="46" xfId="0" quotePrefix="1" applyNumberFormat="1" applyBorder="1" applyAlignment="1" applyProtection="1">
      <alignment horizontal="left"/>
      <protection locked="0"/>
    </xf>
    <xf numFmtId="49" fontId="0" fillId="0" borderId="43" xfId="0" quotePrefix="1" applyNumberFormat="1" applyBorder="1" applyAlignment="1" applyProtection="1">
      <alignment horizontal="left"/>
      <protection locked="0"/>
    </xf>
    <xf numFmtId="49" fontId="0" fillId="0" borderId="48" xfId="0" quotePrefix="1" applyNumberFormat="1" applyBorder="1" applyAlignment="1" applyProtection="1">
      <alignment horizontal="left"/>
      <protection locked="0"/>
    </xf>
    <xf numFmtId="49" fontId="0" fillId="0" borderId="44" xfId="0" quotePrefix="1" applyNumberFormat="1" applyBorder="1" applyAlignment="1" applyProtection="1">
      <alignment horizontal="left"/>
      <protection locked="0"/>
    </xf>
    <xf numFmtId="0" fontId="2" fillId="2" borderId="45" xfId="0" applyFont="1" applyFill="1" applyBorder="1" applyAlignment="1">
      <alignment horizontal="center" vertical="center" wrapText="1"/>
    </xf>
    <xf numFmtId="0" fontId="2" fillId="2" borderId="43" xfId="0" applyFont="1" applyFill="1" applyBorder="1" applyAlignment="1">
      <alignment horizontal="center" vertical="center" wrapText="1"/>
    </xf>
    <xf numFmtId="40" fontId="0" fillId="0" borderId="45" xfId="0" applyNumberFormat="1" applyBorder="1" applyAlignment="1">
      <alignment horizontal="right"/>
    </xf>
    <xf numFmtId="40" fontId="0" fillId="0" borderId="43" xfId="0" applyNumberFormat="1" applyBorder="1" applyAlignment="1">
      <alignment horizontal="right"/>
    </xf>
    <xf numFmtId="0" fontId="2" fillId="5" borderId="45" xfId="0" applyFont="1" applyFill="1" applyBorder="1" applyAlignment="1" applyProtection="1">
      <alignment horizontal="center"/>
      <protection locked="0"/>
    </xf>
    <xf numFmtId="0" fontId="2" fillId="5" borderId="43" xfId="0" applyFont="1" applyFill="1" applyBorder="1" applyAlignment="1" applyProtection="1">
      <alignment horizontal="center"/>
      <protection locked="0"/>
    </xf>
    <xf numFmtId="0" fontId="0" fillId="0" borderId="3" xfId="0" applyBorder="1" applyAlignment="1" applyProtection="1">
      <alignment horizontal="right"/>
      <protection locked="0"/>
    </xf>
    <xf numFmtId="0" fontId="0" fillId="0" borderId="4" xfId="0" applyBorder="1" applyAlignment="1" applyProtection="1">
      <alignment horizontal="right"/>
      <protection locked="0"/>
    </xf>
    <xf numFmtId="0" fontId="0" fillId="0" borderId="0" xfId="0" applyAlignment="1" applyProtection="1">
      <alignment horizontal="right"/>
      <protection locked="0"/>
    </xf>
    <xf numFmtId="0" fontId="0" fillId="0" borderId="6" xfId="0" applyBorder="1" applyAlignment="1" applyProtection="1">
      <alignment horizontal="right"/>
      <protection locked="0"/>
    </xf>
    <xf numFmtId="43" fontId="0" fillId="0" borderId="8" xfId="1" applyFont="1" applyBorder="1" applyAlignment="1" applyProtection="1">
      <alignment horizontal="right"/>
      <protection locked="0"/>
    </xf>
    <xf numFmtId="43" fontId="0" fillId="0" borderId="9" xfId="1" applyFont="1" applyBorder="1" applyAlignment="1" applyProtection="1">
      <alignment horizontal="right"/>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4" fillId="5" borderId="29"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2" fillId="5" borderId="1" xfId="0" applyFont="1" applyFill="1" applyBorder="1" applyAlignment="1" applyProtection="1">
      <alignment horizontal="center"/>
      <protection locked="0"/>
    </xf>
    <xf numFmtId="0" fontId="2" fillId="3" borderId="37"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40" xfId="0" applyFont="1" applyFill="1" applyBorder="1" applyAlignment="1">
      <alignment horizontal="center" vertical="center"/>
    </xf>
    <xf numFmtId="0" fontId="0" fillId="0" borderId="3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M70"/>
  <sheetViews>
    <sheetView showGridLines="0" tabSelected="1" zoomScaleNormal="100" zoomScalePageLayoutView="70" workbookViewId="0">
      <selection activeCell="J34" sqref="J34"/>
    </sheetView>
  </sheetViews>
  <sheetFormatPr defaultColWidth="8.85546875" defaultRowHeight="15" x14ac:dyDescent="0.25"/>
  <cols>
    <col min="1" max="1" width="2.85546875" style="2" customWidth="1"/>
    <col min="2" max="2" width="19.85546875" style="2" customWidth="1"/>
    <col min="3" max="3" width="11.5703125" style="2" customWidth="1"/>
    <col min="4" max="4" width="14.42578125" style="2" customWidth="1"/>
    <col min="5" max="5" width="19.28515625" style="2" customWidth="1"/>
    <col min="6" max="6" width="11.5703125" style="2" customWidth="1"/>
    <col min="7" max="7" width="14.42578125" style="2" customWidth="1"/>
    <col min="8" max="8" width="12.85546875" style="2" customWidth="1"/>
    <col min="9" max="9" width="20.5703125" style="2" customWidth="1"/>
    <col min="10" max="10" width="17.5703125" style="2" customWidth="1"/>
    <col min="11" max="11" width="19.5703125" style="2" bestFit="1" customWidth="1"/>
    <col min="12" max="12" width="10.5703125" style="2" bestFit="1" customWidth="1"/>
    <col min="13" max="13" width="16.42578125" style="2" bestFit="1" customWidth="1"/>
    <col min="14" max="14" width="16.140625" style="2" bestFit="1" customWidth="1"/>
    <col min="15" max="15" width="6" style="2" bestFit="1" customWidth="1"/>
    <col min="16" max="16" width="11" style="2" bestFit="1" customWidth="1"/>
    <col min="17" max="16384" width="8.85546875" style="2"/>
  </cols>
  <sheetData>
    <row r="1" spans="2:10" ht="15.75" thickBot="1" x14ac:dyDescent="0.3"/>
    <row r="2" spans="2:10" ht="15" customHeight="1" x14ac:dyDescent="0.25">
      <c r="B2" s="11" t="s">
        <v>17</v>
      </c>
      <c r="C2" s="84" t="s">
        <v>36</v>
      </c>
      <c r="D2" s="85"/>
      <c r="G2" s="90" t="s">
        <v>56</v>
      </c>
      <c r="H2" s="91"/>
      <c r="I2" s="91"/>
      <c r="J2" s="92"/>
    </row>
    <row r="3" spans="2:10" ht="15" customHeight="1" x14ac:dyDescent="0.25">
      <c r="B3" s="13" t="s">
        <v>38</v>
      </c>
      <c r="C3" s="86" t="s">
        <v>37</v>
      </c>
      <c r="D3" s="87"/>
      <c r="G3" s="93"/>
      <c r="H3" s="94"/>
      <c r="I3" s="94"/>
      <c r="J3" s="95"/>
    </row>
    <row r="4" spans="2:10" ht="15" customHeight="1" x14ac:dyDescent="0.25">
      <c r="B4" s="13" t="s">
        <v>16</v>
      </c>
      <c r="C4" s="86" t="s">
        <v>0</v>
      </c>
      <c r="D4" s="87"/>
      <c r="G4" s="93"/>
      <c r="H4" s="94"/>
      <c r="I4" s="94"/>
      <c r="J4" s="95"/>
    </row>
    <row r="5" spans="2:10" ht="15" customHeight="1" x14ac:dyDescent="0.25">
      <c r="B5" s="15" t="s">
        <v>18</v>
      </c>
      <c r="C5" s="88">
        <v>120000</v>
      </c>
      <c r="D5" s="89"/>
      <c r="G5" s="93"/>
      <c r="H5" s="94"/>
      <c r="I5" s="94"/>
      <c r="J5" s="95"/>
    </row>
    <row r="6" spans="2:10" ht="15" customHeight="1" x14ac:dyDescent="0.25">
      <c r="B6" s="1"/>
      <c r="C6" s="1"/>
      <c r="D6" s="3"/>
      <c r="G6" s="93"/>
      <c r="H6" s="94"/>
      <c r="I6" s="94"/>
      <c r="J6" s="95"/>
    </row>
    <row r="7" spans="2:10" ht="15" customHeight="1" x14ac:dyDescent="0.25">
      <c r="B7" s="126" t="s">
        <v>27</v>
      </c>
      <c r="C7" s="126"/>
      <c r="D7" s="126"/>
      <c r="G7" s="93"/>
      <c r="H7" s="94"/>
      <c r="I7" s="94"/>
      <c r="J7" s="95"/>
    </row>
    <row r="8" spans="2:10" ht="15" customHeight="1" x14ac:dyDescent="0.25">
      <c r="B8" s="82" t="s">
        <v>28</v>
      </c>
      <c r="C8" s="83"/>
      <c r="D8" s="48">
        <v>0.5</v>
      </c>
      <c r="G8" s="93"/>
      <c r="H8" s="94"/>
      <c r="I8" s="94"/>
      <c r="J8" s="95"/>
    </row>
    <row r="9" spans="2:10" ht="15" customHeight="1" x14ac:dyDescent="0.25">
      <c r="B9" s="82" t="s">
        <v>29</v>
      </c>
      <c r="C9" s="83"/>
      <c r="D9" s="48">
        <v>0.25</v>
      </c>
      <c r="G9" s="93"/>
      <c r="H9" s="94"/>
      <c r="I9" s="94"/>
      <c r="J9" s="95"/>
    </row>
    <row r="10" spans="2:10" ht="15" customHeight="1" x14ac:dyDescent="0.25">
      <c r="B10" s="82" t="s">
        <v>30</v>
      </c>
      <c r="C10" s="83"/>
      <c r="D10" s="48">
        <v>0.25</v>
      </c>
      <c r="G10" s="93"/>
      <c r="H10" s="94"/>
      <c r="I10" s="94"/>
      <c r="J10" s="95"/>
    </row>
    <row r="11" spans="2:10" ht="15" customHeight="1" x14ac:dyDescent="0.25">
      <c r="B11" s="82" t="s">
        <v>31</v>
      </c>
      <c r="C11" s="83"/>
      <c r="D11" s="48">
        <v>0</v>
      </c>
      <c r="G11" s="93"/>
      <c r="H11" s="94"/>
      <c r="I11" s="94"/>
      <c r="J11" s="95"/>
    </row>
    <row r="12" spans="2:10" ht="15" customHeight="1" x14ac:dyDescent="0.25">
      <c r="B12" s="1"/>
      <c r="C12" s="1"/>
      <c r="D12" s="3"/>
      <c r="G12" s="93"/>
      <c r="H12" s="94"/>
      <c r="I12" s="94"/>
      <c r="J12" s="95"/>
    </row>
    <row r="13" spans="2:10" ht="45" x14ac:dyDescent="0.25">
      <c r="B13" s="45" t="s">
        <v>43</v>
      </c>
      <c r="C13" s="78" t="s">
        <v>44</v>
      </c>
      <c r="D13" s="79"/>
      <c r="G13" s="93"/>
      <c r="H13" s="94"/>
      <c r="I13" s="94"/>
      <c r="J13" s="95"/>
    </row>
    <row r="14" spans="2:10" ht="15" customHeight="1" thickBot="1" x14ac:dyDescent="0.3">
      <c r="B14" s="17">
        <f>C5*0.25</f>
        <v>30000</v>
      </c>
      <c r="C14" s="80">
        <f>B14-D37-D46</f>
        <v>25500</v>
      </c>
      <c r="D14" s="81"/>
      <c r="G14" s="96"/>
      <c r="H14" s="97"/>
      <c r="I14" s="97"/>
      <c r="J14" s="98"/>
    </row>
    <row r="15" spans="2:10" ht="15" customHeight="1" x14ac:dyDescent="0.25">
      <c r="B15" s="1"/>
      <c r="C15" s="1"/>
      <c r="D15" s="3"/>
      <c r="G15" s="39"/>
      <c r="H15" s="39"/>
      <c r="I15" s="39"/>
      <c r="J15" s="39"/>
    </row>
    <row r="16" spans="2:10" ht="15.75" thickBot="1" x14ac:dyDescent="0.3">
      <c r="B16" s="1"/>
      <c r="C16" s="1"/>
      <c r="D16" s="3"/>
      <c r="G16" s="4"/>
      <c r="H16" s="5"/>
      <c r="I16" s="5"/>
    </row>
    <row r="17" spans="2:10" ht="37.15" customHeight="1" thickBot="1" x14ac:dyDescent="0.3">
      <c r="B17" s="114" t="s">
        <v>57</v>
      </c>
      <c r="C17" s="115"/>
      <c r="D17" s="116"/>
      <c r="E17" s="116"/>
      <c r="F17" s="116"/>
      <c r="G17" s="116"/>
      <c r="H17" s="116"/>
      <c r="I17" s="117"/>
      <c r="J17" s="118"/>
    </row>
    <row r="18" spans="2:10" ht="15.75" thickBot="1" x14ac:dyDescent="0.3">
      <c r="B18" s="127" t="s">
        <v>58</v>
      </c>
      <c r="C18" s="128"/>
      <c r="D18" s="129"/>
      <c r="E18" s="130" t="s">
        <v>59</v>
      </c>
      <c r="F18" s="131"/>
      <c r="G18" s="131"/>
      <c r="H18" s="127" t="s">
        <v>60</v>
      </c>
      <c r="I18" s="128"/>
      <c r="J18" s="132"/>
    </row>
    <row r="19" spans="2:10" x14ac:dyDescent="0.25">
      <c r="B19" s="67" t="s">
        <v>33</v>
      </c>
      <c r="C19" s="68"/>
      <c r="D19" s="49" t="s">
        <v>5</v>
      </c>
      <c r="E19" s="67" t="s">
        <v>33</v>
      </c>
      <c r="F19" s="68"/>
      <c r="G19" s="49" t="s">
        <v>5</v>
      </c>
      <c r="H19" s="67" t="s">
        <v>33</v>
      </c>
      <c r="I19" s="68"/>
      <c r="J19" s="43" t="s">
        <v>5</v>
      </c>
    </row>
    <row r="20" spans="2:10" x14ac:dyDescent="0.25">
      <c r="B20" s="74" t="s">
        <v>45</v>
      </c>
      <c r="C20" s="75"/>
      <c r="D20" s="50">
        <v>3</v>
      </c>
      <c r="E20" s="63" t="s">
        <v>47</v>
      </c>
      <c r="F20" s="64"/>
      <c r="G20" s="50">
        <v>3</v>
      </c>
      <c r="H20" s="63"/>
      <c r="I20" s="64"/>
      <c r="J20" s="33"/>
    </row>
    <row r="21" spans="2:10" x14ac:dyDescent="0.25">
      <c r="B21" s="74" t="s">
        <v>46</v>
      </c>
      <c r="C21" s="75"/>
      <c r="D21" s="50">
        <v>3</v>
      </c>
      <c r="E21" s="63" t="s">
        <v>48</v>
      </c>
      <c r="F21" s="64"/>
      <c r="G21" s="50">
        <v>3</v>
      </c>
      <c r="H21" s="63"/>
      <c r="I21" s="64"/>
      <c r="J21" s="33"/>
    </row>
    <row r="22" spans="2:10" x14ac:dyDescent="0.25">
      <c r="B22" s="74"/>
      <c r="C22" s="75"/>
      <c r="D22" s="50"/>
      <c r="E22" s="63"/>
      <c r="F22" s="64"/>
      <c r="G22" s="50"/>
      <c r="H22" s="63"/>
      <c r="I22" s="64"/>
      <c r="J22" s="33"/>
    </row>
    <row r="23" spans="2:10" x14ac:dyDescent="0.25">
      <c r="B23" s="74"/>
      <c r="C23" s="75"/>
      <c r="D23" s="50"/>
      <c r="E23" s="63"/>
      <c r="F23" s="64"/>
      <c r="G23" s="50"/>
      <c r="H23" s="63"/>
      <c r="I23" s="64"/>
      <c r="J23" s="33"/>
    </row>
    <row r="24" spans="2:10" x14ac:dyDescent="0.25">
      <c r="B24" s="74"/>
      <c r="C24" s="75"/>
      <c r="D24" s="50"/>
      <c r="E24" s="63"/>
      <c r="F24" s="64"/>
      <c r="G24" s="50"/>
      <c r="H24" s="63"/>
      <c r="I24" s="64"/>
      <c r="J24" s="33"/>
    </row>
    <row r="25" spans="2:10" x14ac:dyDescent="0.25">
      <c r="B25" s="74"/>
      <c r="C25" s="75"/>
      <c r="D25" s="50"/>
      <c r="E25" s="63"/>
      <c r="F25" s="64"/>
      <c r="G25" s="50"/>
      <c r="H25" s="63"/>
      <c r="I25" s="64"/>
      <c r="J25" s="33"/>
    </row>
    <row r="26" spans="2:10" x14ac:dyDescent="0.25">
      <c r="B26" s="74"/>
      <c r="C26" s="75"/>
      <c r="D26" s="50"/>
      <c r="E26" s="63"/>
      <c r="F26" s="64"/>
      <c r="G26" s="50"/>
      <c r="H26" s="63"/>
      <c r="I26" s="64"/>
      <c r="J26" s="33"/>
    </row>
    <row r="27" spans="2:10" x14ac:dyDescent="0.25">
      <c r="B27" s="74"/>
      <c r="C27" s="75"/>
      <c r="D27" s="50"/>
      <c r="E27" s="63"/>
      <c r="F27" s="64"/>
      <c r="G27" s="50"/>
      <c r="H27" s="63"/>
      <c r="I27" s="64"/>
      <c r="J27" s="33"/>
    </row>
    <row r="28" spans="2:10" ht="15.75" thickBot="1" x14ac:dyDescent="0.3">
      <c r="B28" s="76"/>
      <c r="C28" s="77"/>
      <c r="D28" s="51"/>
      <c r="E28" s="65"/>
      <c r="F28" s="66"/>
      <c r="G28" s="51"/>
      <c r="H28" s="65"/>
      <c r="I28" s="66"/>
      <c r="J28" s="44"/>
    </row>
    <row r="30" spans="2:10" ht="15.75" thickBot="1" x14ac:dyDescent="0.3"/>
    <row r="31" spans="2:10" ht="37.15" customHeight="1" x14ac:dyDescent="0.25">
      <c r="B31" s="105" t="s">
        <v>32</v>
      </c>
      <c r="C31" s="106"/>
      <c r="D31" s="107"/>
      <c r="E31" s="108"/>
      <c r="F31" s="108"/>
      <c r="G31" s="108"/>
      <c r="H31" s="107"/>
      <c r="I31" s="109"/>
      <c r="J31" s="110"/>
    </row>
    <row r="32" spans="2:10" x14ac:dyDescent="0.25">
      <c r="B32" s="69" t="s">
        <v>33</v>
      </c>
      <c r="C32" s="70"/>
      <c r="D32" s="8" t="s">
        <v>1</v>
      </c>
      <c r="E32" s="42" t="s">
        <v>41</v>
      </c>
      <c r="F32" s="72" t="s">
        <v>42</v>
      </c>
      <c r="G32" s="73"/>
      <c r="H32" s="8" t="s">
        <v>5</v>
      </c>
      <c r="I32" s="8" t="s">
        <v>11</v>
      </c>
      <c r="J32" s="22" t="s">
        <v>3</v>
      </c>
    </row>
    <row r="33" spans="2:11" x14ac:dyDescent="0.25">
      <c r="B33" s="63" t="s">
        <v>39</v>
      </c>
      <c r="C33" s="64"/>
      <c r="D33" s="10">
        <v>3000</v>
      </c>
      <c r="E33" s="40">
        <v>46030</v>
      </c>
      <c r="F33" s="59">
        <v>46147</v>
      </c>
      <c r="G33" s="60"/>
      <c r="H33" s="53">
        <v>3</v>
      </c>
      <c r="I33" s="52">
        <f>IF(H33=3,0.23,IF(H33=2,0.15,IF(H33=1,0.08,IF(H33=4,0.3,0))))</f>
        <v>0.23</v>
      </c>
      <c r="J33" s="33" t="s">
        <v>62</v>
      </c>
    </row>
    <row r="34" spans="2:11" x14ac:dyDescent="0.25">
      <c r="B34" s="63"/>
      <c r="C34" s="64"/>
      <c r="D34" s="10"/>
      <c r="E34" s="32"/>
      <c r="F34" s="59"/>
      <c r="G34" s="60"/>
      <c r="H34" s="32"/>
      <c r="I34" s="52">
        <f t="shared" ref="I34:I36" si="0">IF(H34=3,0.23,IF(H34=2,0.15,IF(H34=1,0.08,IF(H34=4,0.3,0))))</f>
        <v>0</v>
      </c>
      <c r="J34" s="33"/>
    </row>
    <row r="35" spans="2:11" x14ac:dyDescent="0.25">
      <c r="B35" s="63"/>
      <c r="C35" s="64"/>
      <c r="D35" s="10"/>
      <c r="E35" s="32"/>
      <c r="F35" s="59"/>
      <c r="G35" s="60"/>
      <c r="H35" s="32"/>
      <c r="I35" s="52">
        <f t="shared" si="0"/>
        <v>0</v>
      </c>
      <c r="J35" s="33"/>
    </row>
    <row r="36" spans="2:11" x14ac:dyDescent="0.25">
      <c r="B36" s="63"/>
      <c r="C36" s="64"/>
      <c r="D36" s="10"/>
      <c r="E36" s="32"/>
      <c r="F36" s="59"/>
      <c r="G36" s="60"/>
      <c r="H36" s="32"/>
      <c r="I36" s="52">
        <f t="shared" si="0"/>
        <v>0</v>
      </c>
      <c r="J36" s="33"/>
    </row>
    <row r="37" spans="2:11" ht="16.5" customHeight="1" thickBot="1" x14ac:dyDescent="0.35">
      <c r="B37" s="35" t="s">
        <v>10</v>
      </c>
      <c r="C37" s="46"/>
      <c r="D37" s="36">
        <f>SUM(D33:D36)</f>
        <v>3000</v>
      </c>
      <c r="E37" s="37"/>
      <c r="F37" s="37"/>
      <c r="G37" s="37"/>
      <c r="H37" s="37"/>
      <c r="I37" s="37"/>
      <c r="J37" s="38"/>
      <c r="K37" s="6"/>
    </row>
    <row r="39" spans="2:11" ht="15.75" thickBot="1" x14ac:dyDescent="0.3"/>
    <row r="40" spans="2:11" ht="37.15" customHeight="1" x14ac:dyDescent="0.25">
      <c r="B40" s="105" t="s">
        <v>34</v>
      </c>
      <c r="C40" s="106"/>
      <c r="D40" s="107"/>
      <c r="E40" s="107"/>
      <c r="F40" s="107"/>
      <c r="G40" s="107"/>
      <c r="H40" s="107"/>
      <c r="I40" s="109"/>
      <c r="J40" s="110"/>
    </row>
    <row r="41" spans="2:11" ht="15" customHeight="1" x14ac:dyDescent="0.25">
      <c r="B41" s="69" t="s">
        <v>35</v>
      </c>
      <c r="C41" s="70"/>
      <c r="D41" s="8" t="s">
        <v>1</v>
      </c>
      <c r="E41" s="71" t="s">
        <v>8</v>
      </c>
      <c r="F41" s="70"/>
      <c r="G41" s="71" t="s">
        <v>2</v>
      </c>
      <c r="H41" s="70"/>
      <c r="I41" s="8" t="s">
        <v>11</v>
      </c>
      <c r="J41" s="22" t="s">
        <v>3</v>
      </c>
    </row>
    <row r="42" spans="2:11" ht="45" customHeight="1" x14ac:dyDescent="0.25">
      <c r="B42" s="63" t="s">
        <v>40</v>
      </c>
      <c r="C42" s="64"/>
      <c r="D42" s="10">
        <v>1500</v>
      </c>
      <c r="E42" s="59">
        <v>45889</v>
      </c>
      <c r="F42" s="60"/>
      <c r="G42" s="59">
        <v>46000</v>
      </c>
      <c r="H42" s="60"/>
      <c r="I42" s="19">
        <f t="shared" ref="I42" si="1">D42/$C$5</f>
        <v>1.2500000000000001E-2</v>
      </c>
      <c r="J42" s="33" t="s">
        <v>61</v>
      </c>
    </row>
    <row r="43" spans="2:11" x14ac:dyDescent="0.25">
      <c r="B43" s="63"/>
      <c r="C43" s="64"/>
      <c r="D43" s="10"/>
      <c r="E43" s="59"/>
      <c r="F43" s="60"/>
      <c r="G43" s="59"/>
      <c r="H43" s="60"/>
      <c r="I43" s="19"/>
      <c r="J43" s="33"/>
    </row>
    <row r="44" spans="2:11" x14ac:dyDescent="0.25">
      <c r="B44" s="63"/>
      <c r="C44" s="64"/>
      <c r="D44" s="10"/>
      <c r="E44" s="59"/>
      <c r="F44" s="60"/>
      <c r="G44" s="59"/>
      <c r="H44" s="60"/>
      <c r="I44" s="19"/>
      <c r="J44" s="33"/>
    </row>
    <row r="45" spans="2:11" x14ac:dyDescent="0.25">
      <c r="B45" s="63"/>
      <c r="C45" s="64"/>
      <c r="D45" s="10"/>
      <c r="E45" s="59"/>
      <c r="F45" s="60"/>
      <c r="G45" s="59"/>
      <c r="H45" s="60"/>
      <c r="I45" s="19"/>
      <c r="J45" s="33"/>
    </row>
    <row r="46" spans="2:11" ht="16.5" customHeight="1" thickBot="1" x14ac:dyDescent="0.35">
      <c r="B46" s="35" t="s">
        <v>10</v>
      </c>
      <c r="C46" s="46"/>
      <c r="D46" s="36">
        <f>SUM(D42:D45)</f>
        <v>1500</v>
      </c>
      <c r="E46" s="37"/>
      <c r="F46" s="37"/>
      <c r="G46" s="61"/>
      <c r="H46" s="61"/>
      <c r="I46" s="61"/>
      <c r="J46" s="62"/>
      <c r="K46" s="6"/>
    </row>
    <row r="48" spans="2:11" ht="15.75" thickBot="1" x14ac:dyDescent="0.3"/>
    <row r="49" spans="2:13" ht="37.15" customHeight="1" x14ac:dyDescent="0.25">
      <c r="B49" s="102" t="s">
        <v>12</v>
      </c>
      <c r="C49" s="103"/>
      <c r="D49" s="103"/>
      <c r="E49" s="103"/>
      <c r="F49" s="103"/>
      <c r="G49" s="103"/>
      <c r="H49" s="103"/>
      <c r="I49" s="103"/>
      <c r="J49" s="104"/>
    </row>
    <row r="50" spans="2:13" x14ac:dyDescent="0.25">
      <c r="B50" s="119"/>
      <c r="C50" s="112"/>
      <c r="D50" s="112"/>
      <c r="E50" s="112"/>
      <c r="F50" s="112"/>
      <c r="G50" s="112"/>
      <c r="H50" s="112"/>
      <c r="I50" s="112"/>
      <c r="J50" s="120"/>
      <c r="L50" s="3"/>
      <c r="M50" s="7"/>
    </row>
    <row r="51" spans="2:13" x14ac:dyDescent="0.25">
      <c r="B51" s="121"/>
      <c r="C51" s="100"/>
      <c r="D51" s="100"/>
      <c r="E51" s="100"/>
      <c r="F51" s="100"/>
      <c r="G51" s="100"/>
      <c r="H51" s="100"/>
      <c r="I51" s="100"/>
      <c r="J51" s="122"/>
      <c r="L51" s="3"/>
    </row>
    <row r="52" spans="2:13" x14ac:dyDescent="0.25">
      <c r="B52" s="121"/>
      <c r="C52" s="100"/>
      <c r="D52" s="100"/>
      <c r="E52" s="100"/>
      <c r="F52" s="100"/>
      <c r="G52" s="100"/>
      <c r="H52" s="100"/>
      <c r="I52" s="100"/>
      <c r="J52" s="122"/>
    </row>
    <row r="53" spans="2:13" x14ac:dyDescent="0.25">
      <c r="B53" s="121"/>
      <c r="C53" s="100"/>
      <c r="D53" s="100"/>
      <c r="E53" s="100"/>
      <c r="F53" s="100"/>
      <c r="G53" s="100"/>
      <c r="H53" s="100"/>
      <c r="I53" s="100"/>
      <c r="J53" s="122"/>
    </row>
    <row r="54" spans="2:13" x14ac:dyDescent="0.25">
      <c r="B54" s="121"/>
      <c r="C54" s="100"/>
      <c r="D54" s="100"/>
      <c r="E54" s="100"/>
      <c r="F54" s="100"/>
      <c r="G54" s="100"/>
      <c r="H54" s="100"/>
      <c r="I54" s="100"/>
      <c r="J54" s="122"/>
    </row>
    <row r="55" spans="2:13" x14ac:dyDescent="0.25">
      <c r="B55" s="121"/>
      <c r="C55" s="100"/>
      <c r="D55" s="100"/>
      <c r="E55" s="100"/>
      <c r="F55" s="100"/>
      <c r="G55" s="100"/>
      <c r="H55" s="100"/>
      <c r="I55" s="100"/>
      <c r="J55" s="122"/>
    </row>
    <row r="56" spans="2:13" x14ac:dyDescent="0.25">
      <c r="B56" s="121"/>
      <c r="C56" s="100"/>
      <c r="D56" s="100"/>
      <c r="E56" s="100"/>
      <c r="F56" s="100"/>
      <c r="G56" s="100"/>
      <c r="H56" s="100"/>
      <c r="I56" s="100"/>
      <c r="J56" s="122"/>
    </row>
    <row r="57" spans="2:13" x14ac:dyDescent="0.25">
      <c r="B57" s="121"/>
      <c r="C57" s="100"/>
      <c r="D57" s="100"/>
      <c r="E57" s="100"/>
      <c r="F57" s="100"/>
      <c r="G57" s="100"/>
      <c r="H57" s="100"/>
      <c r="I57" s="100"/>
      <c r="J57" s="122"/>
    </row>
    <row r="58" spans="2:13" ht="15.75" thickBot="1" x14ac:dyDescent="0.3">
      <c r="B58" s="123"/>
      <c r="C58" s="124"/>
      <c r="D58" s="124"/>
      <c r="E58" s="124"/>
      <c r="F58" s="124"/>
      <c r="G58" s="124"/>
      <c r="H58" s="124"/>
      <c r="I58" s="124"/>
      <c r="J58" s="125"/>
    </row>
    <row r="61" spans="2:13" ht="15.75" x14ac:dyDescent="0.25">
      <c r="B61" s="23" t="s">
        <v>9</v>
      </c>
      <c r="C61" s="23"/>
    </row>
    <row r="62" spans="2:13" ht="16.149999999999999" customHeight="1" x14ac:dyDescent="0.25">
      <c r="B62" s="111" t="s">
        <v>24</v>
      </c>
      <c r="C62" s="112"/>
      <c r="D62" s="112"/>
      <c r="E62" s="112"/>
      <c r="F62" s="112"/>
      <c r="G62" s="112"/>
      <c r="H62" s="112"/>
      <c r="I62" s="112"/>
      <c r="J62" s="113"/>
    </row>
    <row r="63" spans="2:13" ht="6" customHeight="1" x14ac:dyDescent="0.25">
      <c r="B63" s="24"/>
      <c r="C63" s="25"/>
      <c r="D63" s="25"/>
      <c r="E63" s="25"/>
      <c r="F63" s="25"/>
      <c r="G63" s="25"/>
      <c r="H63" s="25"/>
      <c r="I63" s="25"/>
      <c r="J63" s="26"/>
    </row>
    <row r="64" spans="2:13" ht="30.75" customHeight="1" x14ac:dyDescent="0.25">
      <c r="B64" s="99" t="s">
        <v>25</v>
      </c>
      <c r="C64" s="100"/>
      <c r="D64" s="100"/>
      <c r="E64" s="100"/>
      <c r="F64" s="100"/>
      <c r="G64" s="100"/>
      <c r="H64" s="100"/>
      <c r="I64" s="100"/>
      <c r="J64" s="101"/>
    </row>
    <row r="65" spans="2:10" ht="6" customHeight="1" x14ac:dyDescent="0.25">
      <c r="B65" s="24"/>
      <c r="C65" s="25"/>
      <c r="D65" s="25"/>
      <c r="E65" s="25"/>
      <c r="F65" s="25"/>
      <c r="G65" s="25"/>
      <c r="H65" s="25"/>
      <c r="I65" s="25"/>
      <c r="J65" s="26"/>
    </row>
    <row r="66" spans="2:10" ht="16.149999999999999" customHeight="1" x14ac:dyDescent="0.25">
      <c r="B66" s="99" t="s">
        <v>6</v>
      </c>
      <c r="C66" s="100"/>
      <c r="D66" s="100"/>
      <c r="E66" s="100"/>
      <c r="F66" s="100"/>
      <c r="G66" s="100"/>
      <c r="H66" s="100"/>
      <c r="I66" s="100"/>
      <c r="J66" s="101"/>
    </row>
    <row r="67" spans="2:10" ht="6" customHeight="1" x14ac:dyDescent="0.25">
      <c r="B67" s="24"/>
      <c r="C67" s="25"/>
      <c r="D67" s="25"/>
      <c r="E67" s="25"/>
      <c r="F67" s="25"/>
      <c r="G67" s="25"/>
      <c r="H67" s="25"/>
      <c r="I67" s="25"/>
      <c r="J67" s="26"/>
    </row>
    <row r="68" spans="2:10" ht="16.149999999999999" customHeight="1" x14ac:dyDescent="0.25">
      <c r="B68" s="99" t="s">
        <v>14</v>
      </c>
      <c r="C68" s="100"/>
      <c r="D68" s="100"/>
      <c r="E68" s="100"/>
      <c r="F68" s="100"/>
      <c r="G68" s="100"/>
      <c r="H68" s="100"/>
      <c r="I68" s="100"/>
      <c r="J68" s="101"/>
    </row>
    <row r="69" spans="2:10" ht="6" customHeight="1" x14ac:dyDescent="0.25">
      <c r="B69" s="27"/>
      <c r="C69" s="28"/>
      <c r="D69" s="28"/>
      <c r="E69" s="28"/>
      <c r="F69" s="28"/>
      <c r="G69" s="28"/>
      <c r="H69" s="28"/>
      <c r="I69" s="28"/>
      <c r="J69" s="29"/>
    </row>
    <row r="70" spans="2:10" ht="16.149999999999999" customHeight="1" x14ac:dyDescent="0.25">
      <c r="B70" s="30" t="s">
        <v>13</v>
      </c>
      <c r="C70" s="31"/>
      <c r="D70" s="31"/>
      <c r="E70" s="31"/>
      <c r="F70" s="31"/>
      <c r="G70" s="31"/>
      <c r="H70" s="31"/>
      <c r="I70" s="31"/>
      <c r="J70" s="9"/>
    </row>
  </sheetData>
  <sheetProtection insertRows="0" selectLockedCells="1"/>
  <mergeCells count="80">
    <mergeCell ref="G2:J14"/>
    <mergeCell ref="B64:J64"/>
    <mergeCell ref="B66:J66"/>
    <mergeCell ref="B68:J68"/>
    <mergeCell ref="B49:J49"/>
    <mergeCell ref="B31:J31"/>
    <mergeCell ref="B62:J62"/>
    <mergeCell ref="B17:J17"/>
    <mergeCell ref="B50:J58"/>
    <mergeCell ref="B7:D7"/>
    <mergeCell ref="B40:J40"/>
    <mergeCell ref="B18:D18"/>
    <mergeCell ref="E18:G18"/>
    <mergeCell ref="H18:J18"/>
    <mergeCell ref="B9:C9"/>
    <mergeCell ref="B10:C10"/>
    <mergeCell ref="B11:C11"/>
    <mergeCell ref="C2:D2"/>
    <mergeCell ref="C3:D3"/>
    <mergeCell ref="C4:D4"/>
    <mergeCell ref="C5:D5"/>
    <mergeCell ref="B8:C8"/>
    <mergeCell ref="C13:D13"/>
    <mergeCell ref="C14:D14"/>
    <mergeCell ref="B19:C19"/>
    <mergeCell ref="B20:C20"/>
    <mergeCell ref="B21:C21"/>
    <mergeCell ref="B27:C27"/>
    <mergeCell ref="B28:C28"/>
    <mergeCell ref="B32:C32"/>
    <mergeCell ref="B33:C33"/>
    <mergeCell ref="B22:C22"/>
    <mergeCell ref="B23:C23"/>
    <mergeCell ref="B24:C24"/>
    <mergeCell ref="B25:C25"/>
    <mergeCell ref="B26:C26"/>
    <mergeCell ref="B34:C34"/>
    <mergeCell ref="B35:C35"/>
    <mergeCell ref="B36:C36"/>
    <mergeCell ref="E19:F19"/>
    <mergeCell ref="E20:F20"/>
    <mergeCell ref="E21:F21"/>
    <mergeCell ref="E22:F22"/>
    <mergeCell ref="E23:F23"/>
    <mergeCell ref="E24:F24"/>
    <mergeCell ref="E25:F25"/>
    <mergeCell ref="E26:F26"/>
    <mergeCell ref="E27:F27"/>
    <mergeCell ref="E28:F28"/>
    <mergeCell ref="F32:G32"/>
    <mergeCell ref="F33:G33"/>
    <mergeCell ref="F34:G34"/>
    <mergeCell ref="E45:F45"/>
    <mergeCell ref="G42:H42"/>
    <mergeCell ref="G43:H43"/>
    <mergeCell ref="G44:H44"/>
    <mergeCell ref="F35:G35"/>
    <mergeCell ref="F36:G36"/>
    <mergeCell ref="E41:F41"/>
    <mergeCell ref="G41:H41"/>
    <mergeCell ref="E42:F42"/>
    <mergeCell ref="E43:F43"/>
    <mergeCell ref="E44:F44"/>
    <mergeCell ref="B41:C41"/>
    <mergeCell ref="B42:C42"/>
    <mergeCell ref="B43:C43"/>
    <mergeCell ref="B44:C44"/>
    <mergeCell ref="B45:C45"/>
    <mergeCell ref="H19:I19"/>
    <mergeCell ref="H20:I20"/>
    <mergeCell ref="H21:I21"/>
    <mergeCell ref="H22:I22"/>
    <mergeCell ref="H23:I23"/>
    <mergeCell ref="G45:H45"/>
    <mergeCell ref="G46:J46"/>
    <mergeCell ref="H24:I24"/>
    <mergeCell ref="H25:I25"/>
    <mergeCell ref="H26:I26"/>
    <mergeCell ref="H27:I27"/>
    <mergeCell ref="H28:I28"/>
  </mergeCells>
  <printOptions horizontalCentered="1"/>
  <pageMargins left="0.2" right="0.2" top="0.25" bottom="0.25" header="0.3" footer="0.3"/>
  <pageSetup scale="65"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Sheet2!$A$1:$A$3</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K58"/>
  <sheetViews>
    <sheetView showGridLines="0" zoomScaleNormal="100" zoomScalePageLayoutView="70" workbookViewId="0">
      <selection activeCell="G27" sqref="G27"/>
    </sheetView>
  </sheetViews>
  <sheetFormatPr defaultColWidth="8.85546875" defaultRowHeight="15" x14ac:dyDescent="0.25"/>
  <cols>
    <col min="1" max="1" width="2.85546875" style="2" customWidth="1"/>
    <col min="2" max="2" width="25.85546875" style="2" customWidth="1"/>
    <col min="3" max="3" width="18.5703125" style="2" customWidth="1"/>
    <col min="4" max="5" width="21.28515625" style="2" customWidth="1"/>
    <col min="6" max="6" width="15.5703125" style="2" customWidth="1"/>
    <col min="7" max="7" width="18.7109375" style="2" customWidth="1"/>
    <col min="8" max="8" width="16" style="2" customWidth="1"/>
    <col min="9" max="9" width="19.5703125" style="2" bestFit="1" customWidth="1"/>
    <col min="10" max="10" width="10.5703125" style="2" bestFit="1" customWidth="1"/>
    <col min="11" max="11" width="16.42578125" style="2" bestFit="1" customWidth="1"/>
    <col min="12" max="12" width="16.140625" style="2" bestFit="1" customWidth="1"/>
    <col min="13" max="13" width="6" style="2" bestFit="1" customWidth="1"/>
    <col min="14" max="14" width="11" style="2" bestFit="1" customWidth="1"/>
    <col min="15" max="16384" width="8.85546875" style="2"/>
  </cols>
  <sheetData>
    <row r="1" spans="2:8" ht="15.75" thickBot="1" x14ac:dyDescent="0.3"/>
    <row r="2" spans="2:8" ht="15" customHeight="1" x14ac:dyDescent="0.25">
      <c r="B2" s="11" t="s">
        <v>17</v>
      </c>
      <c r="C2" s="12" t="s">
        <v>36</v>
      </c>
      <c r="E2" s="90" t="s">
        <v>63</v>
      </c>
      <c r="F2" s="91"/>
      <c r="G2" s="91"/>
      <c r="H2" s="92"/>
    </row>
    <row r="3" spans="2:8" ht="15" customHeight="1" x14ac:dyDescent="0.25">
      <c r="B3" s="13" t="s">
        <v>16</v>
      </c>
      <c r="C3" s="14" t="s">
        <v>0</v>
      </c>
      <c r="E3" s="93"/>
      <c r="F3" s="94"/>
      <c r="G3" s="94"/>
      <c r="H3" s="95"/>
    </row>
    <row r="4" spans="2:8" ht="15" customHeight="1" x14ac:dyDescent="0.25">
      <c r="B4" s="15" t="s">
        <v>18</v>
      </c>
      <c r="C4" s="16">
        <v>120000</v>
      </c>
      <c r="D4" s="7"/>
      <c r="E4" s="93"/>
      <c r="F4" s="94"/>
      <c r="G4" s="94"/>
      <c r="H4" s="95"/>
    </row>
    <row r="5" spans="2:8" ht="15" customHeight="1" x14ac:dyDescent="0.25">
      <c r="B5" s="1"/>
      <c r="C5" s="3"/>
      <c r="D5" s="7"/>
      <c r="E5" s="93"/>
      <c r="F5" s="94"/>
      <c r="G5" s="94"/>
      <c r="H5" s="95"/>
    </row>
    <row r="6" spans="2:8" ht="45" x14ac:dyDescent="0.25">
      <c r="B6" s="34" t="s">
        <v>49</v>
      </c>
      <c r="C6" s="34" t="s">
        <v>55</v>
      </c>
      <c r="E6" s="93"/>
      <c r="F6" s="94"/>
      <c r="G6" s="94"/>
      <c r="H6" s="95"/>
    </row>
    <row r="7" spans="2:8" ht="15" customHeight="1" thickBot="1" x14ac:dyDescent="0.3">
      <c r="B7" s="17">
        <f>C4/9*3*1.25</f>
        <v>50000</v>
      </c>
      <c r="C7" s="18">
        <f>C20+C34-B7</f>
        <v>5000</v>
      </c>
      <c r="E7" s="96"/>
      <c r="F7" s="97"/>
      <c r="G7" s="97"/>
      <c r="H7" s="98"/>
    </row>
    <row r="8" spans="2:8" x14ac:dyDescent="0.25">
      <c r="B8" s="1"/>
      <c r="C8" s="3"/>
      <c r="E8" s="4"/>
      <c r="F8" s="4"/>
      <c r="G8" s="5"/>
    </row>
    <row r="9" spans="2:8" ht="15.75" thickBot="1" x14ac:dyDescent="0.3">
      <c r="B9" s="1"/>
      <c r="C9" s="3"/>
      <c r="E9" s="4"/>
      <c r="F9" s="4"/>
      <c r="G9" s="5"/>
    </row>
    <row r="10" spans="2:8" ht="37.15" customHeight="1" thickBot="1" x14ac:dyDescent="0.3">
      <c r="B10" s="114" t="s">
        <v>50</v>
      </c>
      <c r="C10" s="116"/>
      <c r="D10" s="116"/>
      <c r="E10" s="116"/>
      <c r="F10" s="116"/>
      <c r="G10" s="116"/>
      <c r="H10" s="118"/>
    </row>
    <row r="11" spans="2:8" ht="30" x14ac:dyDescent="0.25">
      <c r="B11" s="21" t="s">
        <v>33</v>
      </c>
      <c r="C11" s="8" t="s">
        <v>1</v>
      </c>
      <c r="D11" s="8" t="s">
        <v>41</v>
      </c>
      <c r="E11" s="8" t="s">
        <v>42</v>
      </c>
      <c r="F11" s="8" t="s">
        <v>5</v>
      </c>
      <c r="G11" s="8" t="s">
        <v>11</v>
      </c>
      <c r="H11" s="22" t="s">
        <v>3</v>
      </c>
    </row>
    <row r="12" spans="2:8" ht="30" x14ac:dyDescent="0.25">
      <c r="B12" s="41" t="s">
        <v>51</v>
      </c>
      <c r="C12" s="10">
        <v>12000</v>
      </c>
      <c r="D12" s="40">
        <v>46148</v>
      </c>
      <c r="E12" s="40">
        <v>46236</v>
      </c>
      <c r="F12" s="32">
        <v>3</v>
      </c>
      <c r="G12" s="54">
        <f>IF(F12=3,0.23,IF(F12=2,0.15,IF(F12=1,0.08,IF(F12=4,0.3,0))))</f>
        <v>0.23</v>
      </c>
      <c r="H12" s="33" t="s">
        <v>61</v>
      </c>
    </row>
    <row r="13" spans="2:8" x14ac:dyDescent="0.25">
      <c r="B13" s="20"/>
      <c r="C13" s="10"/>
      <c r="D13" s="40"/>
      <c r="E13" s="40"/>
      <c r="F13" s="32"/>
      <c r="G13" s="52">
        <f t="shared" ref="G13:G19" si="0">IF(F13=3,0.23,IF(F13=2,0.15,IF(F13=1,0.08,IF(F13=4,0.3,0))))</f>
        <v>0</v>
      </c>
      <c r="H13" s="33"/>
    </row>
    <row r="14" spans="2:8" x14ac:dyDescent="0.25">
      <c r="B14" s="20"/>
      <c r="C14" s="10"/>
      <c r="D14" s="40"/>
      <c r="E14" s="40"/>
      <c r="F14" s="32"/>
      <c r="G14" s="52">
        <f t="shared" si="0"/>
        <v>0</v>
      </c>
      <c r="H14" s="33"/>
    </row>
    <row r="15" spans="2:8" x14ac:dyDescent="0.25">
      <c r="B15" s="20"/>
      <c r="C15" s="10"/>
      <c r="D15" s="40"/>
      <c r="E15" s="40"/>
      <c r="F15" s="32"/>
      <c r="G15" s="52">
        <f t="shared" si="0"/>
        <v>0</v>
      </c>
      <c r="H15" s="33"/>
    </row>
    <row r="16" spans="2:8" x14ac:dyDescent="0.25">
      <c r="B16" s="20"/>
      <c r="C16" s="10"/>
      <c r="D16" s="40"/>
      <c r="E16" s="40"/>
      <c r="F16" s="32"/>
      <c r="G16" s="52">
        <f t="shared" si="0"/>
        <v>0</v>
      </c>
      <c r="H16" s="33"/>
    </row>
    <row r="17" spans="2:11" x14ac:dyDescent="0.25">
      <c r="B17" s="20"/>
      <c r="C17" s="10"/>
      <c r="D17" s="40"/>
      <c r="E17" s="40"/>
      <c r="F17" s="32"/>
      <c r="G17" s="52">
        <f t="shared" si="0"/>
        <v>0</v>
      </c>
      <c r="H17" s="33"/>
    </row>
    <row r="18" spans="2:11" ht="13.9" customHeight="1" x14ac:dyDescent="0.25">
      <c r="B18" s="20"/>
      <c r="C18" s="19"/>
      <c r="D18" s="32"/>
      <c r="E18" s="32"/>
      <c r="F18" s="32"/>
      <c r="G18" s="52">
        <f t="shared" si="0"/>
        <v>0</v>
      </c>
      <c r="H18" s="33"/>
    </row>
    <row r="19" spans="2:11" x14ac:dyDescent="0.25">
      <c r="B19" s="20"/>
      <c r="C19" s="19"/>
      <c r="D19" s="32"/>
      <c r="E19" s="32"/>
      <c r="F19" s="32"/>
      <c r="G19" s="52">
        <f t="shared" si="0"/>
        <v>0</v>
      </c>
      <c r="H19" s="33"/>
    </row>
    <row r="20" spans="2:11" ht="19.5" thickBot="1" x14ac:dyDescent="0.35">
      <c r="B20" s="35" t="s">
        <v>26</v>
      </c>
      <c r="C20" s="36">
        <f>SUM(C11:C19)</f>
        <v>12000</v>
      </c>
      <c r="D20" s="37"/>
      <c r="E20" s="37"/>
      <c r="F20" s="37"/>
      <c r="G20" s="37"/>
      <c r="H20" s="38"/>
      <c r="I20" s="6"/>
    </row>
    <row r="22" spans="2:11" ht="15.75" thickBot="1" x14ac:dyDescent="0.3"/>
    <row r="23" spans="2:11" ht="37.15" customHeight="1" x14ac:dyDescent="0.25">
      <c r="B23" s="142" t="s">
        <v>52</v>
      </c>
      <c r="C23" s="143"/>
      <c r="D23" s="143"/>
      <c r="E23" s="143"/>
      <c r="F23" s="143"/>
      <c r="G23" s="144"/>
      <c r="H23" s="55"/>
    </row>
    <row r="24" spans="2:11" ht="30" x14ac:dyDescent="0.25">
      <c r="B24" s="21" t="s">
        <v>35</v>
      </c>
      <c r="C24" s="8" t="s">
        <v>1</v>
      </c>
      <c r="D24" s="8" t="s">
        <v>8</v>
      </c>
      <c r="E24" s="8" t="s">
        <v>2</v>
      </c>
      <c r="F24" s="8" t="s">
        <v>11</v>
      </c>
      <c r="G24" s="22" t="s">
        <v>3</v>
      </c>
      <c r="H24" s="56"/>
    </row>
    <row r="25" spans="2:11" x14ac:dyDescent="0.25">
      <c r="B25" s="20" t="s">
        <v>53</v>
      </c>
      <c r="C25" s="10">
        <v>28000</v>
      </c>
      <c r="D25" s="40">
        <v>46148</v>
      </c>
      <c r="E25" s="40">
        <v>46228</v>
      </c>
      <c r="F25" s="58">
        <f>C25/($C$4/9*3)</f>
        <v>0.7</v>
      </c>
      <c r="G25" s="33" t="s">
        <v>62</v>
      </c>
      <c r="H25" s="47"/>
    </row>
    <row r="26" spans="2:11" x14ac:dyDescent="0.25">
      <c r="B26" s="20" t="s">
        <v>54</v>
      </c>
      <c r="C26" s="10">
        <v>15000</v>
      </c>
      <c r="D26" s="40">
        <v>46229</v>
      </c>
      <c r="E26" s="40">
        <v>46236</v>
      </c>
      <c r="F26" s="58">
        <f t="shared" ref="F26:F33" si="1">C26/($C$4/9*3)</f>
        <v>0.375</v>
      </c>
      <c r="G26" s="33" t="s">
        <v>64</v>
      </c>
      <c r="H26" s="47"/>
    </row>
    <row r="27" spans="2:11" x14ac:dyDescent="0.25">
      <c r="B27" s="20"/>
      <c r="C27" s="10"/>
      <c r="D27" s="40"/>
      <c r="E27" s="40"/>
      <c r="F27" s="58">
        <f t="shared" si="1"/>
        <v>0</v>
      </c>
      <c r="G27" s="33"/>
      <c r="H27" s="47"/>
    </row>
    <row r="28" spans="2:11" x14ac:dyDescent="0.25">
      <c r="B28" s="20"/>
      <c r="C28" s="10"/>
      <c r="D28" s="40"/>
      <c r="E28" s="40"/>
      <c r="F28" s="58">
        <f t="shared" si="1"/>
        <v>0</v>
      </c>
      <c r="G28" s="33"/>
      <c r="H28" s="47"/>
      <c r="I28" s="1"/>
      <c r="J28" s="3"/>
    </row>
    <row r="29" spans="2:11" x14ac:dyDescent="0.25">
      <c r="B29" s="20"/>
      <c r="C29" s="10"/>
      <c r="D29" s="40"/>
      <c r="E29" s="40"/>
      <c r="F29" s="58">
        <f t="shared" si="1"/>
        <v>0</v>
      </c>
      <c r="G29" s="33"/>
      <c r="H29" s="47"/>
    </row>
    <row r="30" spans="2:11" x14ac:dyDescent="0.25">
      <c r="B30" s="20"/>
      <c r="C30" s="10"/>
      <c r="D30" s="40"/>
      <c r="E30" s="40"/>
      <c r="F30" s="58">
        <f t="shared" si="1"/>
        <v>0</v>
      </c>
      <c r="G30" s="33"/>
      <c r="H30" s="47"/>
      <c r="K30" s="7"/>
    </row>
    <row r="31" spans="2:11" x14ac:dyDescent="0.25">
      <c r="B31" s="20"/>
      <c r="C31" s="19"/>
      <c r="D31" s="32"/>
      <c r="E31" s="32"/>
      <c r="F31" s="58">
        <f t="shared" si="1"/>
        <v>0</v>
      </c>
      <c r="G31" s="33"/>
      <c r="H31" s="47"/>
    </row>
    <row r="32" spans="2:11" x14ac:dyDescent="0.25">
      <c r="B32" s="20"/>
      <c r="C32" s="19"/>
      <c r="D32" s="32"/>
      <c r="E32" s="32"/>
      <c r="F32" s="58">
        <f t="shared" si="1"/>
        <v>0</v>
      </c>
      <c r="G32" s="33"/>
      <c r="H32" s="47"/>
    </row>
    <row r="33" spans="2:11" x14ac:dyDescent="0.25">
      <c r="B33" s="20"/>
      <c r="C33" s="19"/>
      <c r="D33" s="32"/>
      <c r="E33" s="32"/>
      <c r="F33" s="58">
        <f t="shared" si="1"/>
        <v>0</v>
      </c>
      <c r="G33" s="33"/>
      <c r="H33" s="47"/>
    </row>
    <row r="34" spans="2:11" ht="19.5" thickBot="1" x14ac:dyDescent="0.35">
      <c r="B34" s="35" t="s">
        <v>10</v>
      </c>
      <c r="C34" s="36">
        <f>SUM(C25:C33)</f>
        <v>43000</v>
      </c>
      <c r="D34" s="37"/>
      <c r="E34" s="37"/>
      <c r="F34" s="37"/>
      <c r="G34" s="57"/>
      <c r="H34" s="47"/>
      <c r="I34" s="6"/>
    </row>
    <row r="36" spans="2:11" ht="15.75" thickBot="1" x14ac:dyDescent="0.3"/>
    <row r="37" spans="2:11" ht="37.15" customHeight="1" x14ac:dyDescent="0.25">
      <c r="B37" s="102" t="s">
        <v>23</v>
      </c>
      <c r="C37" s="103"/>
      <c r="D37" s="103"/>
      <c r="E37" s="103"/>
      <c r="F37" s="103"/>
      <c r="G37" s="103"/>
      <c r="H37" s="104"/>
    </row>
    <row r="38" spans="2:11" x14ac:dyDescent="0.25">
      <c r="B38" s="133"/>
      <c r="C38" s="134"/>
      <c r="D38" s="134"/>
      <c r="E38" s="134"/>
      <c r="F38" s="134"/>
      <c r="G38" s="134"/>
      <c r="H38" s="135"/>
      <c r="J38" s="3"/>
      <c r="K38" s="7"/>
    </row>
    <row r="39" spans="2:11" x14ac:dyDescent="0.25">
      <c r="B39" s="136"/>
      <c r="C39" s="137"/>
      <c r="D39" s="137"/>
      <c r="E39" s="137"/>
      <c r="F39" s="137"/>
      <c r="G39" s="137"/>
      <c r="H39" s="138"/>
      <c r="J39" s="3"/>
    </row>
    <row r="40" spans="2:11" x14ac:dyDescent="0.25">
      <c r="B40" s="136"/>
      <c r="C40" s="137"/>
      <c r="D40" s="137"/>
      <c r="E40" s="137"/>
      <c r="F40" s="137"/>
      <c r="G40" s="137"/>
      <c r="H40" s="138"/>
    </row>
    <row r="41" spans="2:11" x14ac:dyDescent="0.25">
      <c r="B41" s="136"/>
      <c r="C41" s="137"/>
      <c r="D41" s="137"/>
      <c r="E41" s="137"/>
      <c r="F41" s="137"/>
      <c r="G41" s="137"/>
      <c r="H41" s="138"/>
    </row>
    <row r="42" spans="2:11" x14ac:dyDescent="0.25">
      <c r="B42" s="136"/>
      <c r="C42" s="137"/>
      <c r="D42" s="137"/>
      <c r="E42" s="137"/>
      <c r="F42" s="137"/>
      <c r="G42" s="137"/>
      <c r="H42" s="138"/>
    </row>
    <row r="43" spans="2:11" x14ac:dyDescent="0.25">
      <c r="B43" s="136"/>
      <c r="C43" s="137"/>
      <c r="D43" s="137"/>
      <c r="E43" s="137"/>
      <c r="F43" s="137"/>
      <c r="G43" s="137"/>
      <c r="H43" s="138"/>
    </row>
    <row r="44" spans="2:11" x14ac:dyDescent="0.25">
      <c r="B44" s="136"/>
      <c r="C44" s="137"/>
      <c r="D44" s="137"/>
      <c r="E44" s="137"/>
      <c r="F44" s="137"/>
      <c r="G44" s="137"/>
      <c r="H44" s="138"/>
    </row>
    <row r="45" spans="2:11" x14ac:dyDescent="0.25">
      <c r="B45" s="136"/>
      <c r="C45" s="137"/>
      <c r="D45" s="137"/>
      <c r="E45" s="137"/>
      <c r="F45" s="137"/>
      <c r="G45" s="137"/>
      <c r="H45" s="138"/>
    </row>
    <row r="46" spans="2:11" x14ac:dyDescent="0.25">
      <c r="B46" s="139"/>
      <c r="C46" s="140"/>
      <c r="D46" s="140"/>
      <c r="E46" s="140"/>
      <c r="F46" s="140"/>
      <c r="G46" s="140"/>
      <c r="H46" s="141"/>
    </row>
    <row r="49" spans="2:8" ht="15.75" x14ac:dyDescent="0.25">
      <c r="B49" s="23" t="s">
        <v>9</v>
      </c>
    </row>
    <row r="50" spans="2:8" ht="14.45" customHeight="1" x14ac:dyDescent="0.25">
      <c r="B50" s="111" t="s">
        <v>20</v>
      </c>
      <c r="C50" s="112"/>
      <c r="D50" s="112"/>
      <c r="E50" s="112"/>
      <c r="F50" s="112"/>
      <c r="G50" s="112"/>
      <c r="H50" s="113"/>
    </row>
    <row r="51" spans="2:8" ht="6" customHeight="1" x14ac:dyDescent="0.25">
      <c r="B51" s="24"/>
      <c r="C51" s="25"/>
      <c r="D51" s="25"/>
      <c r="E51" s="25"/>
      <c r="F51" s="25"/>
      <c r="G51" s="25"/>
      <c r="H51" s="26"/>
    </row>
    <row r="52" spans="2:8" ht="30" customHeight="1" x14ac:dyDescent="0.25">
      <c r="B52" s="99" t="s">
        <v>21</v>
      </c>
      <c r="C52" s="100"/>
      <c r="D52" s="100"/>
      <c r="E52" s="100"/>
      <c r="F52" s="100"/>
      <c r="G52" s="100"/>
      <c r="H52" s="101"/>
    </row>
    <row r="53" spans="2:8" ht="6" customHeight="1" x14ac:dyDescent="0.25">
      <c r="B53" s="24"/>
      <c r="C53" s="25"/>
      <c r="D53" s="25"/>
      <c r="E53" s="25"/>
      <c r="F53" s="25"/>
      <c r="G53" s="25"/>
      <c r="H53" s="26"/>
    </row>
    <row r="54" spans="2:8" x14ac:dyDescent="0.25">
      <c r="B54" s="99" t="s">
        <v>22</v>
      </c>
      <c r="C54" s="100"/>
      <c r="D54" s="100"/>
      <c r="E54" s="100"/>
      <c r="F54" s="100"/>
      <c r="G54" s="100"/>
      <c r="H54" s="101"/>
    </row>
    <row r="55" spans="2:8" ht="6" customHeight="1" x14ac:dyDescent="0.25">
      <c r="B55" s="24"/>
      <c r="C55" s="25"/>
      <c r="D55" s="25"/>
      <c r="E55" s="25"/>
      <c r="F55" s="25"/>
      <c r="G55" s="25"/>
      <c r="H55" s="26"/>
    </row>
    <row r="56" spans="2:8" ht="28.9" customHeight="1" x14ac:dyDescent="0.25">
      <c r="B56" s="99" t="s">
        <v>15</v>
      </c>
      <c r="C56" s="100"/>
      <c r="D56" s="100"/>
      <c r="E56" s="100"/>
      <c r="F56" s="100"/>
      <c r="G56" s="100"/>
      <c r="H56" s="101"/>
    </row>
    <row r="57" spans="2:8" ht="6" customHeight="1" x14ac:dyDescent="0.25">
      <c r="B57" s="27"/>
      <c r="C57" s="28"/>
      <c r="D57" s="28"/>
      <c r="E57" s="28"/>
      <c r="F57" s="28"/>
      <c r="G57" s="28"/>
      <c r="H57" s="29"/>
    </row>
    <row r="58" spans="2:8" x14ac:dyDescent="0.25">
      <c r="B58" s="30" t="s">
        <v>7</v>
      </c>
      <c r="C58" s="31"/>
      <c r="D58" s="31"/>
      <c r="E58" s="31"/>
      <c r="F58" s="31"/>
      <c r="G58" s="31"/>
      <c r="H58" s="9"/>
    </row>
  </sheetData>
  <sheetProtection insertRows="0" selectLockedCells="1"/>
  <mergeCells count="9">
    <mergeCell ref="B56:H56"/>
    <mergeCell ref="B10:H10"/>
    <mergeCell ref="B37:H37"/>
    <mergeCell ref="E2:H7"/>
    <mergeCell ref="B38:H46"/>
    <mergeCell ref="B50:H50"/>
    <mergeCell ref="B52:H52"/>
    <mergeCell ref="B54:H54"/>
    <mergeCell ref="B23:G23"/>
  </mergeCells>
  <printOptions horizontalCentered="1"/>
  <pageMargins left="0.2" right="0.2" top="0.25" bottom="0.25" header="0.3" footer="0.3"/>
  <pageSetup scale="65"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Sheet2!$A$1:$A$3</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E21" sqref="E21"/>
    </sheetView>
  </sheetViews>
  <sheetFormatPr defaultRowHeight="15" x14ac:dyDescent="0.25"/>
  <sheetData>
    <row r="1" spans="1:1" x14ac:dyDescent="0.25">
      <c r="A1" t="s">
        <v>0</v>
      </c>
    </row>
    <row r="2" spans="1:1" x14ac:dyDescent="0.25">
      <c r="A2" t="s">
        <v>4</v>
      </c>
    </row>
    <row r="3" spans="1:1" x14ac:dyDescent="0.25">
      <c r="A3"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Academic Year</vt:lpstr>
      <vt:lpstr>Summer - 9MO Only</vt:lpstr>
      <vt:lpstr>Sheet2</vt:lpstr>
    </vt:vector>
  </TitlesOfParts>
  <Company>Florida Atlantic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Biggs</dc:creator>
  <cp:lastModifiedBy>Iselgis Garcia</cp:lastModifiedBy>
  <cp:lastPrinted>2021-04-20T19:21:50Z</cp:lastPrinted>
  <dcterms:created xsi:type="dcterms:W3CDTF">2021-04-12T18:12:07Z</dcterms:created>
  <dcterms:modified xsi:type="dcterms:W3CDTF">2025-07-30T13:06:58Z</dcterms:modified>
</cp:coreProperties>
</file>