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fau-my.sharepoint.com/personal/nthoman_fau_edu/Documents/Desktop/"/>
    </mc:Choice>
  </mc:AlternateContent>
  <xr:revisionPtr revIDLastSave="1" documentId="13_ncr:1_{774D63C7-EAF4-4766-B034-6A5CADCB7534}" xr6:coauthVersionLast="47" xr6:coauthVersionMax="47" xr10:uidLastSave="{9B27898B-99C8-410D-904E-964FF6D922CE}"/>
  <bookViews>
    <workbookView xWindow="-28920" yWindow="-45" windowWidth="29040" windowHeight="15720" xr2:uid="{00000000-000D-0000-FFFF-FFFF00000000}"/>
  </bookViews>
  <sheets>
    <sheet name="Condensed Final Budget" sheetId="1" r:id="rId1"/>
    <sheet name="Functions - Do Not Change" sheetId="3" state="hidden" r:id="rId2"/>
  </sheets>
  <definedNames>
    <definedName name="_xlnm.Print_Area" localSheetId="0">'Condensed Final Budget'!$A$1:$U$95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5" i="1" l="1"/>
  <c r="F41" i="1"/>
  <c r="F37" i="1"/>
  <c r="F33" i="1"/>
  <c r="F26" i="1"/>
  <c r="F22" i="1"/>
  <c r="F18" i="1"/>
  <c r="F14" i="1"/>
  <c r="A3" i="3" l="1"/>
  <c r="M72" i="1" l="1"/>
  <c r="C48" i="1" l="1"/>
  <c r="C44" i="1"/>
  <c r="C40" i="1"/>
  <c r="C36" i="1"/>
  <c r="C32" i="1"/>
  <c r="C25" i="1"/>
  <c r="C21" i="1"/>
  <c r="K21" i="1" s="1"/>
  <c r="C13" i="1"/>
  <c r="C17" i="1"/>
  <c r="B4" i="3"/>
  <c r="C4" i="3" s="1"/>
  <c r="B3" i="3"/>
  <c r="C3" i="3" s="1"/>
  <c r="D4" i="3" l="1"/>
  <c r="D3" i="3"/>
  <c r="K25" i="1"/>
  <c r="K17" i="1"/>
  <c r="K13" i="1"/>
  <c r="F49" i="1"/>
  <c r="K79" i="1"/>
  <c r="K62" i="1"/>
  <c r="P21" i="1" l="1"/>
  <c r="F21" i="1"/>
  <c r="P17" i="1"/>
  <c r="F17" i="1"/>
  <c r="F44" i="1"/>
  <c r="K44" i="1"/>
  <c r="K45" i="1" s="1"/>
  <c r="F36" i="1"/>
  <c r="K36" i="1"/>
  <c r="K37" i="1" s="1"/>
  <c r="M56" i="1"/>
  <c r="R17" i="1" l="1"/>
  <c r="R21" i="1"/>
  <c r="M21" i="1"/>
  <c r="M17" i="1"/>
  <c r="M44" i="1"/>
  <c r="M36" i="1"/>
  <c r="M76" i="1"/>
  <c r="M75" i="1"/>
  <c r="M68" i="1"/>
  <c r="M67" i="1"/>
  <c r="M61" i="1"/>
  <c r="M60" i="1"/>
  <c r="M45" i="1" l="1"/>
  <c r="M37" i="1"/>
  <c r="M22" i="1"/>
  <c r="M62" i="1"/>
  <c r="O21" i="1"/>
  <c r="O17" i="1"/>
  <c r="O44" i="1"/>
  <c r="O36" i="1"/>
  <c r="K32" i="1"/>
  <c r="K40" i="1"/>
  <c r="K48" i="1"/>
  <c r="K65" i="1"/>
  <c r="M64" i="1"/>
  <c r="O67" i="1"/>
  <c r="M69" i="1"/>
  <c r="M70" i="1"/>
  <c r="O71" i="1"/>
  <c r="M73" i="1"/>
  <c r="M74" i="1"/>
  <c r="O75" i="1"/>
  <c r="O76" i="1"/>
  <c r="M77" i="1"/>
  <c r="O61" i="1"/>
  <c r="O68" i="1"/>
  <c r="O72" i="1"/>
  <c r="M18" i="1"/>
  <c r="K57" i="1"/>
  <c r="M57" i="1"/>
  <c r="T62" i="1"/>
  <c r="T81" i="1" s="1"/>
  <c r="L62" i="1"/>
  <c r="L84" i="1" s="1"/>
  <c r="N56" i="1"/>
  <c r="N61" i="1"/>
  <c r="L88" i="1"/>
  <c r="N88" i="1"/>
  <c r="P88" i="1"/>
  <c r="R88" i="1"/>
  <c r="T88" i="1"/>
  <c r="F40" i="1"/>
  <c r="F32" i="1"/>
  <c r="F13" i="1"/>
  <c r="F48" i="1"/>
  <c r="P25" i="1"/>
  <c r="F25" i="1"/>
  <c r="K49" i="1" l="1"/>
  <c r="K41" i="1"/>
  <c r="K22" i="1"/>
  <c r="K26" i="1"/>
  <c r="K18" i="1"/>
  <c r="K14" i="1"/>
  <c r="M23" i="1"/>
  <c r="O18" i="1"/>
  <c r="O45" i="1"/>
  <c r="O37" i="1"/>
  <c r="K33" i="1"/>
  <c r="K34" i="1" s="1"/>
  <c r="O22" i="1"/>
  <c r="O23" i="1" s="1"/>
  <c r="Q76" i="1"/>
  <c r="Q75" i="1"/>
  <c r="Q72" i="1"/>
  <c r="Q71" i="1"/>
  <c r="O64" i="1"/>
  <c r="Q61" i="1"/>
  <c r="O77" i="1"/>
  <c r="O74" i="1"/>
  <c r="O73" i="1"/>
  <c r="M79" i="1"/>
  <c r="O70" i="1"/>
  <c r="O69" i="1"/>
  <c r="Q67" i="1"/>
  <c r="M32" i="1"/>
  <c r="M25" i="1"/>
  <c r="K38" i="1"/>
  <c r="M13" i="1"/>
  <c r="P23" i="1"/>
  <c r="R23" i="1"/>
  <c r="Q21" i="1"/>
  <c r="R19" i="1"/>
  <c r="P19" i="1"/>
  <c r="M19" i="1"/>
  <c r="Q17" i="1"/>
  <c r="M46" i="1"/>
  <c r="M38" i="1"/>
  <c r="Q44" i="1"/>
  <c r="Q36" i="1"/>
  <c r="M65" i="1"/>
  <c r="M40" i="1"/>
  <c r="O56" i="1"/>
  <c r="R25" i="1"/>
  <c r="Q68" i="1"/>
  <c r="P27" i="1"/>
  <c r="O60" i="1"/>
  <c r="N62" i="1"/>
  <c r="P61" i="1"/>
  <c r="T89" i="1"/>
  <c r="M48" i="1"/>
  <c r="O19" i="1" l="1"/>
  <c r="O13" i="1"/>
  <c r="Q13" i="1" s="1"/>
  <c r="S13" i="1" s="1"/>
  <c r="O38" i="1"/>
  <c r="S61" i="1"/>
  <c r="Q18" i="1"/>
  <c r="Q64" i="1"/>
  <c r="O65" i="1"/>
  <c r="S76" i="1"/>
  <c r="S75" i="1"/>
  <c r="S72" i="1"/>
  <c r="S71" i="1"/>
  <c r="U61" i="1"/>
  <c r="O46" i="1"/>
  <c r="M49" i="1"/>
  <c r="M50" i="1" s="1"/>
  <c r="Q45" i="1"/>
  <c r="O40" i="1"/>
  <c r="Q40" i="1" s="1"/>
  <c r="M41" i="1"/>
  <c r="M42" i="1" s="1"/>
  <c r="Q37" i="1"/>
  <c r="O32" i="1"/>
  <c r="Q32" i="1" s="1"/>
  <c r="M33" i="1"/>
  <c r="M34" i="1" s="1"/>
  <c r="O25" i="1"/>
  <c r="O26" i="1" s="1"/>
  <c r="M26" i="1"/>
  <c r="M27" i="1" s="1"/>
  <c r="Q22" i="1"/>
  <c r="M14" i="1"/>
  <c r="M15" i="1" s="1"/>
  <c r="Q77" i="1"/>
  <c r="Q74" i="1"/>
  <c r="Q73" i="1"/>
  <c r="Q70" i="1"/>
  <c r="Q69" i="1"/>
  <c r="O79" i="1"/>
  <c r="S67" i="1"/>
  <c r="O62" i="1"/>
  <c r="O57" i="1"/>
  <c r="K27" i="1"/>
  <c r="K23" i="1"/>
  <c r="K19" i="1"/>
  <c r="K15" i="1"/>
  <c r="K50" i="1"/>
  <c r="K46" i="1"/>
  <c r="K42" i="1"/>
  <c r="S21" i="1"/>
  <c r="S17" i="1"/>
  <c r="S44" i="1"/>
  <c r="S36" i="1"/>
  <c r="Q56" i="1"/>
  <c r="R27" i="1"/>
  <c r="Q60" i="1"/>
  <c r="O48" i="1"/>
  <c r="P62" i="1"/>
  <c r="R61" i="1"/>
  <c r="R62" i="1" s="1"/>
  <c r="S68" i="1"/>
  <c r="Q65" i="1" l="1"/>
  <c r="Q19" i="1"/>
  <c r="O14" i="1"/>
  <c r="U76" i="1"/>
  <c r="Q46" i="1"/>
  <c r="Q38" i="1"/>
  <c r="O27" i="1"/>
  <c r="Q25" i="1"/>
  <c r="Q26" i="1" s="1"/>
  <c r="Q23" i="1"/>
  <c r="S18" i="1"/>
  <c r="U68" i="1"/>
  <c r="S64" i="1"/>
  <c r="Q62" i="1"/>
  <c r="S77" i="1"/>
  <c r="U75" i="1"/>
  <c r="S74" i="1"/>
  <c r="S73" i="1"/>
  <c r="U72" i="1"/>
  <c r="U71" i="1"/>
  <c r="S69" i="1"/>
  <c r="Q57" i="1"/>
  <c r="O49" i="1"/>
  <c r="U44" i="1"/>
  <c r="S45" i="1"/>
  <c r="Q41" i="1"/>
  <c r="O41" i="1"/>
  <c r="U36" i="1"/>
  <c r="S37" i="1"/>
  <c r="Q33" i="1"/>
  <c r="O33" i="1"/>
  <c r="S22" i="1"/>
  <c r="U22" i="1" s="1"/>
  <c r="Q79" i="1"/>
  <c r="S70" i="1"/>
  <c r="U67" i="1"/>
  <c r="M29" i="1"/>
  <c r="U21" i="1"/>
  <c r="U17" i="1"/>
  <c r="K29" i="1"/>
  <c r="K52" i="1"/>
  <c r="M52" i="1"/>
  <c r="S56" i="1"/>
  <c r="S40" i="1"/>
  <c r="S60" i="1"/>
  <c r="Q48" i="1"/>
  <c r="S32" i="1"/>
  <c r="U64" i="1"/>
  <c r="S65" i="1" l="1"/>
  <c r="U65" i="1" s="1"/>
  <c r="O15" i="1"/>
  <c r="O29" i="1" s="1"/>
  <c r="U77" i="1"/>
  <c r="O50" i="1"/>
  <c r="U70" i="1"/>
  <c r="U18" i="1"/>
  <c r="S25" i="1"/>
  <c r="S26" i="1" s="1"/>
  <c r="U26" i="1" s="1"/>
  <c r="Q27" i="1"/>
  <c r="S62" i="1"/>
  <c r="U62" i="1" s="1"/>
  <c r="U74" i="1"/>
  <c r="U73" i="1"/>
  <c r="U69" i="1"/>
  <c r="S79" i="1"/>
  <c r="U79" i="1" s="1"/>
  <c r="S57" i="1"/>
  <c r="U57" i="1" s="1"/>
  <c r="Q42" i="1"/>
  <c r="U37" i="1"/>
  <c r="Q49" i="1"/>
  <c r="U40" i="1"/>
  <c r="S41" i="1"/>
  <c r="O42" i="1"/>
  <c r="U32" i="1"/>
  <c r="S33" i="1"/>
  <c r="O34" i="1"/>
  <c r="Q14" i="1"/>
  <c r="U60" i="1"/>
  <c r="U56" i="1"/>
  <c r="S23" i="1"/>
  <c r="U23" i="1" s="1"/>
  <c r="S19" i="1"/>
  <c r="U19" i="1" s="1"/>
  <c r="S46" i="1"/>
  <c r="U46" i="1" s="1"/>
  <c r="U45" i="1"/>
  <c r="K81" i="1"/>
  <c r="K84" i="1" s="1"/>
  <c r="K54" i="1"/>
  <c r="M54" i="1"/>
  <c r="M81" i="1"/>
  <c r="M84" i="1" s="1"/>
  <c r="Q34" i="1"/>
  <c r="S38" i="1"/>
  <c r="S48" i="1"/>
  <c r="U25" i="1" l="1"/>
  <c r="O52" i="1"/>
  <c r="O81" i="1" s="1"/>
  <c r="O84" i="1" s="1"/>
  <c r="Q50" i="1"/>
  <c r="Q52" i="1" s="1"/>
  <c r="S42" i="1"/>
  <c r="U42" i="1" s="1"/>
  <c r="U48" i="1"/>
  <c r="S49" i="1"/>
  <c r="S34" i="1"/>
  <c r="U34" i="1" s="1"/>
  <c r="Q15" i="1"/>
  <c r="Q29" i="1" s="1"/>
  <c r="S14" i="1"/>
  <c r="U13" i="1"/>
  <c r="S27" i="1"/>
  <c r="U27" i="1" s="1"/>
  <c r="U41" i="1"/>
  <c r="K87" i="1"/>
  <c r="U38" i="1"/>
  <c r="U33" i="1"/>
  <c r="M87" i="1" l="1"/>
  <c r="O87" i="1"/>
  <c r="O54" i="1"/>
  <c r="U14" i="1"/>
  <c r="S15" i="1"/>
  <c r="S29" i="1" s="1"/>
  <c r="U29" i="1" s="1"/>
  <c r="Q54" i="1"/>
  <c r="E4" i="3"/>
  <c r="F4" i="3" s="1"/>
  <c r="G4" i="3" s="1"/>
  <c r="E3" i="3"/>
  <c r="F3" i="3" s="1"/>
  <c r="G3" i="3" s="1"/>
  <c r="Q81" i="1"/>
  <c r="Q84" i="1" s="1"/>
  <c r="S50" i="1"/>
  <c r="U49" i="1"/>
  <c r="O89" i="1" l="1"/>
  <c r="Q87" i="1"/>
  <c r="Q89" i="1" s="1"/>
  <c r="U15" i="1"/>
  <c r="H3" i="3"/>
  <c r="H4" i="3"/>
  <c r="S52" i="1"/>
  <c r="U50" i="1"/>
  <c r="H5" i="3" l="1"/>
  <c r="U52" i="1"/>
  <c r="S54" i="1"/>
  <c r="U54" i="1" s="1"/>
  <c r="S81" i="1"/>
  <c r="S84" i="1" s="1"/>
  <c r="K89" i="1" l="1"/>
  <c r="U81" i="1"/>
  <c r="S87" i="1" l="1"/>
  <c r="U84" i="1"/>
  <c r="S89" i="1" l="1"/>
  <c r="U87" i="1" l="1"/>
  <c r="M89" i="1" l="1"/>
  <c r="U89" i="1" s="1"/>
</calcChain>
</file>

<file path=xl/sharedStrings.xml><?xml version="1.0" encoding="utf-8"?>
<sst xmlns="http://schemas.openxmlformats.org/spreadsheetml/2006/main" count="110" uniqueCount="80">
  <si>
    <t>BUDGET SUMMARY</t>
  </si>
  <si>
    <t>Year # 1</t>
  </si>
  <si>
    <t>Year # 2</t>
  </si>
  <si>
    <t>Year # 3</t>
  </si>
  <si>
    <t>Year # 4</t>
  </si>
  <si>
    <t>Year #5</t>
  </si>
  <si>
    <t>Cumulative</t>
  </si>
  <si>
    <t>Total</t>
  </si>
  <si>
    <t>PERSONNEL/SALARIES:</t>
  </si>
  <si>
    <t>Name</t>
  </si>
  <si>
    <t>Institutional Base Salary</t>
  </si>
  <si>
    <t>Bi-weekly Salary</t>
  </si>
  <si>
    <t>% Effort</t>
  </si>
  <si>
    <t>Effort/ Months</t>
  </si>
  <si>
    <t xml:space="preserve">     Total Fringe Benefits @</t>
  </si>
  <si>
    <t>Sub-Total</t>
  </si>
  <si>
    <t>Total Personnel</t>
  </si>
  <si>
    <t>Sub-Total  - Equipment</t>
  </si>
  <si>
    <t>D. Travel</t>
  </si>
  <si>
    <t>Sub-Total - Travel</t>
  </si>
  <si>
    <t>F. Other Direct Costs</t>
  </si>
  <si>
    <t>Sub-Total - Other Direct Costs</t>
  </si>
  <si>
    <t>INDIRECT COST BASE:</t>
  </si>
  <si>
    <t>Facilities &amp; Administration Cost (Indirect Cost):</t>
  </si>
  <si>
    <t>Domestic</t>
  </si>
  <si>
    <t>International</t>
  </si>
  <si>
    <t>C. Equipment / Description  (NOT SUBJECT TO INDIRECT COSTS)</t>
  </si>
  <si>
    <t>E. Participant/Trainee Support Costs (NOT SUBJECT TO INDIRECT COSTS)</t>
  </si>
  <si>
    <t xml:space="preserve">1. Materials &amp; Supplies </t>
  </si>
  <si>
    <t>2. Publications</t>
  </si>
  <si>
    <t>3. Consultant Services</t>
  </si>
  <si>
    <t>4. ADP/Computer Services</t>
  </si>
  <si>
    <t>5a. Subaward &lt;$25,000</t>
  </si>
  <si>
    <t>6. Equipment or Facility Rental/User Fees</t>
  </si>
  <si>
    <t>7. Alterations and Renovations</t>
  </si>
  <si>
    <t>9. Other</t>
  </si>
  <si>
    <t>10. Other</t>
  </si>
  <si>
    <t>TBA</t>
  </si>
  <si>
    <t>Post Doctoral Associates</t>
  </si>
  <si>
    <t>Graduate Students</t>
  </si>
  <si>
    <t>Undergraduate Students</t>
  </si>
  <si>
    <t>Other:</t>
  </si>
  <si>
    <t>Sub-Total - Senior/Key Personnel</t>
  </si>
  <si>
    <t>A. Senior/Key Person</t>
  </si>
  <si>
    <t>B. Other Personnel</t>
  </si>
  <si>
    <t>Sub-Total - Other Personnel</t>
  </si>
  <si>
    <t>Co-Investigator</t>
  </si>
  <si>
    <t>PD/PI</t>
  </si>
  <si>
    <t xml:space="preserve">Other: </t>
  </si>
  <si>
    <t>Number of Personnel</t>
  </si>
  <si>
    <t>Project Role</t>
  </si>
  <si>
    <t>Acad.</t>
  </si>
  <si>
    <t>Cal.</t>
  </si>
  <si>
    <t>Sum.</t>
  </si>
  <si>
    <t>Travel - For PD/PI, Co-Investigator, Post Doctoral Assc., Graduate and Undergradate Students, etc.</t>
  </si>
  <si>
    <t>Total Direct Costs (A - F)</t>
  </si>
  <si>
    <t>TOTAL DIRECT AND INDIRECT COSTS</t>
  </si>
  <si>
    <t>Sub-Total - Participant/Trainee Support Cost</t>
  </si>
  <si>
    <t>Days to End Date</t>
  </si>
  <si>
    <t xml:space="preserve">F&amp;A Rate </t>
  </si>
  <si>
    <t>Period Start Date</t>
  </si>
  <si>
    <t>Period 1</t>
  </si>
  <si>
    <t>Period End Date</t>
  </si>
  <si>
    <t>Cost Per Day</t>
  </si>
  <si>
    <t>F&amp;A Split Cost</t>
  </si>
  <si>
    <t>F&amp;A Per Split</t>
  </si>
  <si>
    <t>Total Period Cost</t>
  </si>
  <si>
    <t xml:space="preserve">Principal Investigator: </t>
  </si>
  <si>
    <t>Project Titles:</t>
  </si>
  <si>
    <t>Project Period:</t>
  </si>
  <si>
    <t>Faculty &amp; PostDoctoral Fellows</t>
  </si>
  <si>
    <t>Professional/Exempt (AMP)</t>
  </si>
  <si>
    <t>Non-Professional/Non Exempt (SP)</t>
  </si>
  <si>
    <t>Temporary/Hourly (OPS) non FICA Alternative</t>
  </si>
  <si>
    <t>Temporary/Hourly (OPS) FICA Alternative</t>
  </si>
  <si>
    <t>Student Employees (OSP)</t>
  </si>
  <si>
    <t>TOTAL DIRECT COST</t>
  </si>
  <si>
    <t xml:space="preserve">8. Tuition </t>
  </si>
  <si>
    <t xml:space="preserve">5b. Subaward &gt;$25,000 </t>
  </si>
  <si>
    <t>*Fringe Benefits Rates: effective July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</si>
</sst>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%"/>
    <numFmt numFmtId="167" formatCode="_(* #,##0_);_(* \(#,##0\);_(* &quot;-&quot;??_);_(@_)"/>
    <numFmt numFmtId="168" formatCode="mm/dd/yyyy"/>
    <numFmt numFmtId="169" formatCode="0.0"/>
    <numFmt numFmtId="170" formatCode="_(&quot;$&quot;* #,##0.0000_);_(&quot;$&quot;* \(#,##0.0000\);_(&quot;$&quot;* &quot;-&quot;??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0"/>
      <name val="Geneva"/>
    </font>
    <font>
      <sz val="11"/>
      <color indexed="12"/>
      <name val="Arial"/>
      <family val="2"/>
    </font>
    <font>
      <b/>
      <sz val="11"/>
      <color indexed="12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3" applyFont="1" applyAlignment="1">
      <alignment horizontal="centerContinuous" vertical="center"/>
    </xf>
    <xf numFmtId="0" fontId="4" fillId="0" borderId="0" xfId="3" applyFont="1"/>
    <xf numFmtId="0" fontId="3" fillId="0" borderId="0" xfId="3" applyFont="1"/>
    <xf numFmtId="0" fontId="3" fillId="0" borderId="1" xfId="3" applyFont="1" applyBorder="1" applyAlignment="1">
      <alignment wrapText="1"/>
    </xf>
    <xf numFmtId="0" fontId="3" fillId="0" borderId="1" xfId="3" applyFont="1" applyBorder="1" applyAlignment="1">
      <alignment horizontal="center" wrapText="1"/>
    </xf>
    <xf numFmtId="164" fontId="3" fillId="0" borderId="1" xfId="3" applyNumberFormat="1" applyFont="1" applyBorder="1" applyAlignment="1">
      <alignment horizontal="right" wrapText="1"/>
    </xf>
    <xf numFmtId="0" fontId="3" fillId="0" borderId="1" xfId="3" applyFont="1" applyBorder="1" applyAlignment="1">
      <alignment horizontal="center"/>
    </xf>
    <xf numFmtId="0" fontId="3" fillId="0" borderId="1" xfId="3" applyFont="1" applyBorder="1"/>
    <xf numFmtId="0" fontId="4" fillId="0" borderId="0" xfId="3" applyFont="1" applyAlignment="1">
      <alignment horizontal="right" wrapText="1"/>
    </xf>
    <xf numFmtId="0" fontId="4" fillId="0" borderId="0" xfId="3" applyFont="1" applyAlignment="1">
      <alignment horizontal="center" wrapText="1"/>
    </xf>
    <xf numFmtId="164" fontId="4" fillId="2" borderId="0" xfId="3" applyNumberFormat="1" applyFont="1" applyFill="1" applyAlignment="1">
      <alignment horizontal="right" wrapText="1"/>
    </xf>
    <xf numFmtId="0" fontId="4" fillId="2" borderId="0" xfId="3" applyFont="1" applyFill="1" applyAlignment="1">
      <alignment horizontal="center"/>
    </xf>
    <xf numFmtId="0" fontId="0" fillId="4" borderId="0" xfId="0" applyFill="1"/>
    <xf numFmtId="0" fontId="3" fillId="0" borderId="0" xfId="3" applyFont="1" applyAlignment="1">
      <alignment horizontal="center" wrapText="1"/>
    </xf>
    <xf numFmtId="6" fontId="3" fillId="0" borderId="0" xfId="3" applyNumberFormat="1" applyFont="1" applyAlignment="1">
      <alignment horizontal="center" wrapText="1"/>
    </xf>
    <xf numFmtId="16" fontId="4" fillId="2" borderId="2" xfId="3" quotePrefix="1" applyNumberFormat="1" applyFont="1" applyFill="1" applyBorder="1" applyAlignment="1">
      <alignment horizontal="center"/>
    </xf>
    <xf numFmtId="164" fontId="4" fillId="2" borderId="2" xfId="3" applyNumberFormat="1" applyFont="1" applyFill="1" applyBorder="1" applyAlignment="1">
      <alignment horizontal="right" wrapText="1"/>
    </xf>
    <xf numFmtId="0" fontId="5" fillId="0" borderId="0" xfId="3" applyFont="1" applyAlignment="1">
      <alignment horizontal="left"/>
    </xf>
    <xf numFmtId="0" fontId="3" fillId="0" borderId="3" xfId="3" applyFont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44" fontId="3" fillId="0" borderId="0" xfId="3" applyNumberFormat="1" applyFont="1"/>
    <xf numFmtId="0" fontId="4" fillId="0" borderId="0" xfId="3" applyFont="1" applyAlignment="1">
      <alignment horizontal="center"/>
    </xf>
    <xf numFmtId="0" fontId="3" fillId="0" borderId="4" xfId="3" applyFont="1" applyBorder="1" applyAlignment="1">
      <alignment horizontal="center" wrapText="1"/>
    </xf>
    <xf numFmtId="10" fontId="3" fillId="0" borderId="4" xfId="3" applyNumberFormat="1" applyFont="1" applyBorder="1" applyAlignment="1">
      <alignment horizontal="center" wrapText="1"/>
    </xf>
    <xf numFmtId="1" fontId="4" fillId="2" borderId="0" xfId="3" applyNumberFormat="1" applyFont="1" applyFill="1" applyAlignment="1">
      <alignment horizontal="center" wrapText="1"/>
    </xf>
    <xf numFmtId="0" fontId="4" fillId="2" borderId="0" xfId="3" applyFont="1" applyFill="1"/>
    <xf numFmtId="44" fontId="4" fillId="0" borderId="0" xfId="3" applyNumberFormat="1" applyFont="1" applyAlignment="1">
      <alignment wrapText="1"/>
    </xf>
    <xf numFmtId="164" fontId="4" fillId="2" borderId="0" xfId="3" applyNumberFormat="1" applyFont="1" applyFill="1" applyAlignment="1">
      <alignment wrapText="1"/>
    </xf>
    <xf numFmtId="165" fontId="4" fillId="0" borderId="0" xfId="4" applyNumberFormat="1" applyFont="1" applyFill="1" applyBorder="1" applyAlignment="1">
      <alignment wrapText="1"/>
    </xf>
    <xf numFmtId="44" fontId="4" fillId="0" borderId="0" xfId="3" applyNumberFormat="1" applyFont="1" applyAlignment="1">
      <alignment horizontal="right"/>
    </xf>
    <xf numFmtId="44" fontId="4" fillId="4" borderId="0" xfId="3" applyNumberFormat="1" applyFont="1" applyFill="1" applyAlignment="1">
      <alignment horizontal="right"/>
    </xf>
    <xf numFmtId="9" fontId="4" fillId="0" borderId="0" xfId="3" applyNumberFormat="1" applyFont="1" applyAlignment="1">
      <alignment horizontal="center" wrapText="1"/>
    </xf>
    <xf numFmtId="44" fontId="3" fillId="0" borderId="0" xfId="3" applyNumberFormat="1" applyFont="1" applyAlignment="1">
      <alignment horizontal="right"/>
    </xf>
    <xf numFmtId="3" fontId="4" fillId="2" borderId="0" xfId="3" applyNumberFormat="1" applyFont="1" applyFill="1" applyAlignment="1">
      <alignment wrapText="1"/>
    </xf>
    <xf numFmtId="10" fontId="4" fillId="0" borderId="0" xfId="3" applyNumberFormat="1" applyFont="1" applyAlignment="1">
      <alignment horizontal="right"/>
    </xf>
    <xf numFmtId="43" fontId="3" fillId="0" borderId="0" xfId="3" applyNumberFormat="1" applyFont="1" applyAlignment="1">
      <alignment wrapText="1"/>
    </xf>
    <xf numFmtId="43" fontId="4" fillId="0" borderId="0" xfId="3" applyNumberFormat="1" applyFont="1"/>
    <xf numFmtId="3" fontId="4" fillId="0" borderId="0" xfId="3" applyNumberFormat="1" applyFont="1" applyAlignment="1">
      <alignment wrapText="1"/>
    </xf>
    <xf numFmtId="3" fontId="4" fillId="4" borderId="0" xfId="3" applyNumberFormat="1" applyFont="1" applyFill="1" applyAlignment="1">
      <alignment wrapText="1"/>
    </xf>
    <xf numFmtId="3" fontId="3" fillId="2" borderId="0" xfId="3" applyNumberFormat="1" applyFont="1" applyFill="1" applyAlignment="1">
      <alignment wrapText="1"/>
    </xf>
    <xf numFmtId="43" fontId="4" fillId="0" borderId="0" xfId="3" applyNumberFormat="1" applyFont="1" applyAlignment="1">
      <alignment wrapText="1"/>
    </xf>
    <xf numFmtId="3" fontId="3" fillId="4" borderId="6" xfId="3" applyNumberFormat="1" applyFont="1" applyFill="1" applyBorder="1" applyAlignment="1">
      <alignment wrapText="1"/>
    </xf>
    <xf numFmtId="3" fontId="4" fillId="2" borderId="3" xfId="3" applyNumberFormat="1" applyFont="1" applyFill="1" applyBorder="1" applyAlignment="1">
      <alignment wrapText="1"/>
    </xf>
    <xf numFmtId="1" fontId="4" fillId="0" borderId="0" xfId="3" applyNumberFormat="1" applyFont="1" applyAlignment="1">
      <alignment horizontal="center" wrapText="1"/>
    </xf>
    <xf numFmtId="3" fontId="4" fillId="2" borderId="0" xfId="3" applyNumberFormat="1" applyFont="1" applyFill="1" applyAlignment="1">
      <alignment horizontal="right" wrapText="1"/>
    </xf>
    <xf numFmtId="165" fontId="4" fillId="2" borderId="0" xfId="4" applyNumberFormat="1" applyFont="1" applyFill="1" applyBorder="1" applyAlignment="1">
      <alignment horizontal="right" wrapText="1"/>
    </xf>
    <xf numFmtId="44" fontId="4" fillId="2" borderId="0" xfId="4" applyFont="1" applyFill="1" applyBorder="1" applyAlignment="1">
      <alignment horizontal="right" wrapText="1"/>
    </xf>
    <xf numFmtId="3" fontId="7" fillId="0" borderId="0" xfId="3" applyNumberFormat="1" applyFont="1" applyAlignment="1">
      <alignment horizontal="right" wrapText="1"/>
    </xf>
    <xf numFmtId="167" fontId="4" fillId="0" borderId="0" xfId="1" applyNumberFormat="1" applyFont="1"/>
    <xf numFmtId="43" fontId="4" fillId="2" borderId="0" xfId="5" applyFont="1" applyFill="1" applyBorder="1" applyAlignment="1">
      <alignment horizontal="right" wrapText="1"/>
    </xf>
    <xf numFmtId="165" fontId="4" fillId="0" borderId="0" xfId="3" applyNumberFormat="1" applyFont="1"/>
    <xf numFmtId="43" fontId="4" fillId="0" borderId="0" xfId="3" applyNumberFormat="1" applyFont="1" applyAlignment="1">
      <alignment horizontal="left"/>
    </xf>
    <xf numFmtId="167" fontId="4" fillId="4" borderId="0" xfId="1" applyNumberFormat="1" applyFont="1" applyFill="1"/>
    <xf numFmtId="3" fontId="4" fillId="0" borderId="0" xfId="3" applyNumberFormat="1" applyFont="1"/>
    <xf numFmtId="165" fontId="4" fillId="2" borderId="3" xfId="4" applyNumberFormat="1" applyFont="1" applyFill="1" applyBorder="1" applyAlignment="1">
      <alignment horizontal="right" wrapText="1"/>
    </xf>
    <xf numFmtId="165" fontId="4" fillId="0" borderId="0" xfId="4" applyNumberFormat="1" applyFont="1" applyFill="1" applyBorder="1" applyAlignment="1">
      <alignment horizontal="right" wrapText="1"/>
    </xf>
    <xf numFmtId="43" fontId="3" fillId="0" borderId="0" xfId="3" applyNumberFormat="1" applyFont="1" applyAlignment="1">
      <alignment horizontal="left"/>
    </xf>
    <xf numFmtId="3" fontId="4" fillId="2" borderId="0" xfId="3" applyNumberFormat="1" applyFont="1" applyFill="1"/>
    <xf numFmtId="43" fontId="4" fillId="0" borderId="0" xfId="3" applyNumberFormat="1" applyFont="1" applyAlignment="1">
      <alignment horizontal="center" wrapText="1"/>
    </xf>
    <xf numFmtId="3" fontId="4" fillId="0" borderId="0" xfId="3" applyNumberFormat="1" applyFont="1" applyAlignment="1">
      <alignment horizontal="right" wrapText="1"/>
    </xf>
    <xf numFmtId="166" fontId="8" fillId="0" borderId="0" xfId="6" applyNumberFormat="1" applyFont="1" applyFill="1" applyBorder="1" applyAlignment="1"/>
    <xf numFmtId="165" fontId="3" fillId="0" borderId="0" xfId="4" applyNumberFormat="1" applyFont="1" applyFill="1" applyBorder="1" applyAlignment="1">
      <alignment horizontal="right" wrapText="1"/>
    </xf>
    <xf numFmtId="164" fontId="4" fillId="2" borderId="6" xfId="3" applyNumberFormat="1" applyFont="1" applyFill="1" applyBorder="1" applyAlignment="1">
      <alignment horizontal="right" wrapText="1"/>
    </xf>
    <xf numFmtId="0" fontId="3" fillId="0" borderId="0" xfId="3" applyFont="1" applyAlignment="1">
      <alignment wrapText="1"/>
    </xf>
    <xf numFmtId="164" fontId="3" fillId="0" borderId="0" xfId="3" applyNumberFormat="1" applyFont="1" applyAlignment="1">
      <alignment horizontal="right" wrapText="1"/>
    </xf>
    <xf numFmtId="9" fontId="4" fillId="0" borderId="0" xfId="3" applyNumberFormat="1" applyFont="1"/>
    <xf numFmtId="0" fontId="4" fillId="0" borderId="0" xfId="3" applyFont="1" applyAlignment="1">
      <alignment horizontal="right"/>
    </xf>
    <xf numFmtId="165" fontId="4" fillId="0" borderId="0" xfId="2" applyNumberFormat="1" applyFont="1" applyFill="1" applyBorder="1"/>
    <xf numFmtId="167" fontId="4" fillId="0" borderId="0" xfId="1" applyNumberFormat="1" applyFont="1" applyFill="1" applyBorder="1"/>
    <xf numFmtId="165" fontId="4" fillId="0" borderId="0" xfId="2" applyNumberFormat="1" applyFont="1" applyBorder="1"/>
    <xf numFmtId="167" fontId="4" fillId="0" borderId="0" xfId="3" applyNumberFormat="1" applyFont="1"/>
    <xf numFmtId="10" fontId="4" fillId="0" borderId="0" xfId="3" applyNumberFormat="1" applyFont="1"/>
    <xf numFmtId="165" fontId="3" fillId="0" borderId="0" xfId="4" applyNumberFormat="1" applyFont="1" applyFill="1" applyBorder="1" applyAlignment="1">
      <alignment wrapText="1"/>
    </xf>
    <xf numFmtId="0" fontId="4" fillId="0" borderId="9" xfId="3" applyFont="1" applyBorder="1"/>
    <xf numFmtId="165" fontId="4" fillId="0" borderId="9" xfId="4" applyNumberFormat="1" applyFont="1" applyFill="1" applyBorder="1" applyAlignment="1">
      <alignment wrapText="1"/>
    </xf>
    <xf numFmtId="3" fontId="4" fillId="0" borderId="9" xfId="3" applyNumberFormat="1" applyFont="1" applyBorder="1" applyAlignment="1">
      <alignment wrapText="1"/>
    </xf>
    <xf numFmtId="167" fontId="4" fillId="0" borderId="9" xfId="5" applyNumberFormat="1" applyFont="1" applyFill="1" applyBorder="1" applyAlignment="1">
      <alignment wrapText="1"/>
    </xf>
    <xf numFmtId="165" fontId="4" fillId="0" borderId="9" xfId="4" applyNumberFormat="1" applyFont="1" applyFill="1" applyBorder="1" applyAlignment="1">
      <alignment horizontal="right" wrapText="1"/>
    </xf>
    <xf numFmtId="3" fontId="4" fillId="0" borderId="9" xfId="3" applyNumberFormat="1" applyFont="1" applyBorder="1"/>
    <xf numFmtId="0" fontId="3" fillId="0" borderId="0" xfId="3" applyFont="1" applyAlignment="1">
      <alignment horizontal="right"/>
    </xf>
    <xf numFmtId="0" fontId="5" fillId="0" borderId="0" xfId="3" applyFont="1" applyAlignment="1">
      <alignment horizontal="center"/>
    </xf>
    <xf numFmtId="166" fontId="4" fillId="0" borderId="0" xfId="3" applyNumberFormat="1" applyFont="1" applyAlignment="1">
      <alignment horizontal="center"/>
    </xf>
    <xf numFmtId="44" fontId="4" fillId="0" borderId="0" xfId="3" applyNumberFormat="1" applyFont="1"/>
    <xf numFmtId="9" fontId="4" fillId="0" borderId="0" xfId="3" applyNumberFormat="1" applyFont="1" applyAlignment="1">
      <alignment horizontal="right"/>
    </xf>
    <xf numFmtId="166" fontId="4" fillId="0" borderId="0" xfId="3" applyNumberFormat="1" applyFont="1"/>
    <xf numFmtId="165" fontId="3" fillId="0" borderId="0" xfId="2" applyNumberFormat="1" applyFont="1" applyBorder="1"/>
    <xf numFmtId="167" fontId="4" fillId="0" borderId="0" xfId="1" applyNumberFormat="1" applyFont="1" applyBorder="1"/>
    <xf numFmtId="3" fontId="3" fillId="4" borderId="0" xfId="3" applyNumberFormat="1" applyFont="1" applyFill="1" applyAlignment="1">
      <alignment horizontal="right" wrapText="1"/>
    </xf>
    <xf numFmtId="165" fontId="3" fillId="0" borderId="9" xfId="4" applyNumberFormat="1" applyFont="1" applyFill="1" applyBorder="1" applyAlignment="1">
      <alignment horizontal="right" wrapText="1"/>
    </xf>
    <xf numFmtId="165" fontId="4" fillId="0" borderId="7" xfId="4" applyNumberFormat="1" applyFont="1" applyFill="1" applyBorder="1" applyAlignment="1">
      <alignment horizontal="right" wrapText="1"/>
    </xf>
    <xf numFmtId="3" fontId="3" fillId="4" borderId="6" xfId="3" applyNumberFormat="1" applyFont="1" applyFill="1" applyBorder="1" applyAlignment="1">
      <alignment horizontal="right" wrapText="1"/>
    </xf>
    <xf numFmtId="42" fontId="4" fillId="0" borderId="9" xfId="4" applyNumberFormat="1" applyFont="1" applyFill="1" applyBorder="1" applyAlignment="1">
      <alignment wrapText="1"/>
    </xf>
    <xf numFmtId="42" fontId="4" fillId="0" borderId="0" xfId="2" applyNumberFormat="1" applyFont="1" applyFill="1" applyBorder="1" applyAlignment="1">
      <alignment wrapText="1"/>
    </xf>
    <xf numFmtId="3" fontId="4" fillId="4" borderId="0" xfId="3" applyNumberFormat="1" applyFont="1" applyFill="1" applyAlignment="1">
      <alignment horizontal="right" wrapText="1"/>
    </xf>
    <xf numFmtId="169" fontId="4" fillId="0" borderId="0" xfId="3" applyNumberFormat="1" applyFont="1"/>
    <xf numFmtId="44" fontId="3" fillId="5" borderId="6" xfId="3" applyNumberFormat="1" applyFont="1" applyFill="1" applyBorder="1" applyAlignment="1">
      <alignment horizontal="right"/>
    </xf>
    <xf numFmtId="165" fontId="3" fillId="4" borderId="6" xfId="2" applyNumberFormat="1" applyFont="1" applyFill="1" applyBorder="1" applyAlignment="1">
      <alignment wrapText="1"/>
    </xf>
    <xf numFmtId="3" fontId="4" fillId="4" borderId="6" xfId="3" applyNumberFormat="1" applyFont="1" applyFill="1" applyBorder="1" applyAlignment="1">
      <alignment wrapText="1"/>
    </xf>
    <xf numFmtId="0" fontId="0" fillId="4" borderId="6" xfId="0" applyFill="1" applyBorder="1"/>
    <xf numFmtId="42" fontId="3" fillId="4" borderId="13" xfId="4" applyNumberFormat="1" applyFont="1" applyFill="1" applyBorder="1" applyAlignment="1">
      <alignment wrapText="1"/>
    </xf>
    <xf numFmtId="42" fontId="3" fillId="4" borderId="0" xfId="4" applyNumberFormat="1" applyFont="1" applyFill="1" applyBorder="1" applyAlignment="1">
      <alignment wrapText="1"/>
    </xf>
    <xf numFmtId="42" fontId="4" fillId="4" borderId="0" xfId="2" applyNumberFormat="1" applyFont="1" applyFill="1" applyBorder="1" applyAlignment="1">
      <alignment wrapText="1"/>
    </xf>
    <xf numFmtId="42" fontId="4" fillId="4" borderId="0" xfId="1" applyNumberFormat="1" applyFont="1" applyFill="1" applyBorder="1" applyAlignment="1">
      <alignment wrapText="1"/>
    </xf>
    <xf numFmtId="44" fontId="3" fillId="0" borderId="0" xfId="4" applyFont="1" applyFill="1" applyBorder="1" applyAlignment="1">
      <alignment wrapText="1"/>
    </xf>
    <xf numFmtId="43" fontId="4" fillId="0" borderId="0" xfId="4" applyNumberFormat="1" applyFont="1" applyFill="1" applyBorder="1" applyAlignment="1">
      <alignment wrapText="1"/>
    </xf>
    <xf numFmtId="43" fontId="4" fillId="4" borderId="0" xfId="4" applyNumberFormat="1" applyFont="1" applyFill="1" applyBorder="1" applyAlignment="1">
      <alignment wrapText="1"/>
    </xf>
    <xf numFmtId="44" fontId="3" fillId="0" borderId="3" xfId="4" applyFont="1" applyFill="1" applyBorder="1" applyAlignment="1">
      <alignment wrapText="1"/>
    </xf>
    <xf numFmtId="44" fontId="3" fillId="4" borderId="3" xfId="4" applyFont="1" applyFill="1" applyBorder="1" applyAlignment="1">
      <alignment wrapText="1"/>
    </xf>
    <xf numFmtId="44" fontId="4" fillId="0" borderId="9" xfId="4" applyFont="1" applyFill="1" applyBorder="1" applyAlignment="1">
      <alignment wrapText="1"/>
    </xf>
    <xf numFmtId="44" fontId="4" fillId="0" borderId="9" xfId="1" applyNumberFormat="1" applyFont="1" applyFill="1" applyBorder="1" applyAlignment="1">
      <alignment wrapText="1"/>
    </xf>
    <xf numFmtId="44" fontId="4" fillId="0" borderId="14" xfId="2" applyFont="1" applyFill="1" applyBorder="1" applyAlignment="1">
      <alignment wrapText="1"/>
    </xf>
    <xf numFmtId="44" fontId="4" fillId="0" borderId="0" xfId="2" applyFont="1" applyFill="1" applyBorder="1" applyAlignment="1">
      <alignment wrapText="1"/>
    </xf>
    <xf numFmtId="44" fontId="4" fillId="0" borderId="15" xfId="4" applyFont="1" applyFill="1" applyBorder="1" applyAlignment="1">
      <alignment wrapText="1"/>
    </xf>
    <xf numFmtId="44" fontId="3" fillId="0" borderId="9" xfId="4" applyFont="1" applyFill="1" applyBorder="1" applyAlignment="1">
      <alignment wrapText="1"/>
    </xf>
    <xf numFmtId="44" fontId="4" fillId="0" borderId="0" xfId="4" applyFont="1" applyFill="1" applyBorder="1" applyAlignment="1">
      <alignment wrapText="1"/>
    </xf>
    <xf numFmtId="44" fontId="4" fillId="2" borderId="0" xfId="4" applyFont="1" applyFill="1" applyBorder="1" applyAlignment="1">
      <alignment wrapText="1"/>
    </xf>
    <xf numFmtId="44" fontId="4" fillId="2" borderId="0" xfId="3" applyNumberFormat="1" applyFont="1" applyFill="1" applyAlignment="1">
      <alignment wrapText="1"/>
    </xf>
    <xf numFmtId="44" fontId="0" fillId="4" borderId="0" xfId="0" applyNumberFormat="1" applyFill="1"/>
    <xf numFmtId="44" fontId="4" fillId="0" borderId="9" xfId="4" applyFont="1" applyBorder="1"/>
    <xf numFmtId="44" fontId="4" fillId="0" borderId="0" xfId="1" applyNumberFormat="1" applyFont="1" applyFill="1" applyBorder="1" applyAlignment="1">
      <alignment horizontal="left"/>
    </xf>
    <xf numFmtId="44" fontId="4" fillId="2" borderId="0" xfId="1" applyNumberFormat="1" applyFont="1" applyFill="1" applyBorder="1" applyAlignment="1">
      <alignment wrapText="1"/>
    </xf>
    <xf numFmtId="44" fontId="3" fillId="2" borderId="3" xfId="4" applyFont="1" applyFill="1" applyBorder="1" applyAlignment="1">
      <alignment wrapText="1"/>
    </xf>
    <xf numFmtId="44" fontId="3" fillId="2" borderId="0" xfId="4" applyFont="1" applyFill="1" applyBorder="1" applyAlignment="1">
      <alignment wrapText="1"/>
    </xf>
    <xf numFmtId="44" fontId="3" fillId="2" borderId="3" xfId="3" applyNumberFormat="1" applyFont="1" applyFill="1" applyBorder="1" applyAlignment="1">
      <alignment wrapText="1"/>
    </xf>
    <xf numFmtId="44" fontId="3" fillId="0" borderId="10" xfId="4" applyFont="1" applyFill="1" applyBorder="1" applyAlignment="1">
      <alignment wrapText="1"/>
    </xf>
    <xf numFmtId="44" fontId="3" fillId="4" borderId="6" xfId="3" applyNumberFormat="1" applyFont="1" applyFill="1" applyBorder="1" applyAlignment="1">
      <alignment wrapText="1"/>
    </xf>
    <xf numFmtId="44" fontId="4" fillId="2" borderId="6" xfId="3" applyNumberFormat="1" applyFont="1" applyFill="1" applyBorder="1" applyAlignment="1">
      <alignment wrapText="1"/>
    </xf>
    <xf numFmtId="44" fontId="0" fillId="4" borderId="6" xfId="0" applyNumberFormat="1" applyFill="1" applyBorder="1"/>
    <xf numFmtId="44" fontId="3" fillId="5" borderId="17" xfId="4" applyFont="1" applyFill="1" applyBorder="1" applyAlignment="1">
      <alignment wrapText="1"/>
    </xf>
    <xf numFmtId="44" fontId="3" fillId="2" borderId="0" xfId="3" applyNumberFormat="1" applyFont="1" applyFill="1" applyAlignment="1">
      <alignment wrapText="1"/>
    </xf>
    <xf numFmtId="44" fontId="4" fillId="4" borderId="0" xfId="1" applyNumberFormat="1" applyFont="1" applyFill="1"/>
    <xf numFmtId="44" fontId="4" fillId="4" borderId="0" xfId="1" applyNumberFormat="1" applyFont="1" applyFill="1" applyBorder="1" applyAlignment="1">
      <alignment horizontal="left"/>
    </xf>
    <xf numFmtId="44" fontId="3" fillId="4" borderId="0" xfId="3" applyNumberFormat="1" applyFont="1" applyFill="1"/>
    <xf numFmtId="44" fontId="4" fillId="0" borderId="0" xfId="4" applyFont="1" applyFill="1" applyBorder="1" applyAlignment="1"/>
    <xf numFmtId="44" fontId="3" fillId="0" borderId="3" xfId="4" applyFont="1" applyFill="1" applyBorder="1" applyAlignment="1"/>
    <xf numFmtId="44" fontId="3" fillId="0" borderId="0" xfId="4" applyFont="1" applyFill="1" applyBorder="1" applyAlignment="1"/>
    <xf numFmtId="44" fontId="3" fillId="5" borderId="13" xfId="4" applyFont="1" applyFill="1" applyBorder="1" applyAlignment="1"/>
    <xf numFmtId="44" fontId="4" fillId="0" borderId="9" xfId="4" applyFont="1" applyBorder="1" applyAlignment="1">
      <alignment wrapText="1"/>
    </xf>
    <xf numFmtId="44" fontId="4" fillId="0" borderId="8" xfId="4" applyFont="1" applyBorder="1" applyAlignment="1">
      <alignment wrapText="1"/>
    </xf>
    <xf numFmtId="44" fontId="3" fillId="0" borderId="9" xfId="4" applyFont="1" applyBorder="1" applyAlignment="1">
      <alignment wrapText="1"/>
    </xf>
    <xf numFmtId="44" fontId="4" fillId="2" borderId="0" xfId="3" applyNumberFormat="1" applyFont="1" applyFill="1" applyAlignment="1">
      <alignment horizontal="right" wrapText="1"/>
    </xf>
    <xf numFmtId="44" fontId="9" fillId="4" borderId="0" xfId="0" applyNumberFormat="1" applyFont="1" applyFill="1"/>
    <xf numFmtId="44" fontId="3" fillId="0" borderId="0" xfId="3" applyNumberFormat="1" applyFont="1" applyAlignment="1">
      <alignment horizontal="left" wrapText="1"/>
    </xf>
    <xf numFmtId="44" fontId="3" fillId="0" borderId="9" xfId="5" applyNumberFormat="1" applyFont="1" applyFill="1" applyBorder="1" applyAlignment="1">
      <alignment horizontal="left" wrapText="1"/>
    </xf>
    <xf numFmtId="2" fontId="4" fillId="0" borderId="0" xfId="3" applyNumberFormat="1" applyFont="1" applyAlignment="1">
      <alignment horizontal="center" wrapText="1"/>
    </xf>
    <xf numFmtId="44" fontId="4" fillId="0" borderId="2" xfId="4" applyFont="1" applyFill="1" applyBorder="1" applyAlignment="1">
      <alignment wrapText="1"/>
    </xf>
    <xf numFmtId="44" fontId="4" fillId="0" borderId="8" xfId="4" applyFont="1" applyFill="1" applyBorder="1" applyAlignment="1">
      <alignment wrapText="1"/>
    </xf>
    <xf numFmtId="44" fontId="3" fillId="3" borderId="13" xfId="2" applyFont="1" applyFill="1" applyBorder="1" applyAlignment="1">
      <alignment horizontal="left"/>
    </xf>
    <xf numFmtId="44" fontId="3" fillId="3" borderId="17" xfId="2" applyFont="1" applyFill="1" applyBorder="1" applyAlignment="1">
      <alignment horizontal="left"/>
    </xf>
    <xf numFmtId="44" fontId="3" fillId="3" borderId="16" xfId="4" applyFont="1" applyFill="1" applyBorder="1" applyAlignment="1">
      <alignment horizontal="left"/>
    </xf>
    <xf numFmtId="44" fontId="3" fillId="3" borderId="13" xfId="4" applyFont="1" applyFill="1" applyBorder="1" applyAlignment="1">
      <alignment horizontal="left"/>
    </xf>
    <xf numFmtId="44" fontId="3" fillId="6" borderId="13" xfId="4" applyFont="1" applyFill="1" applyBorder="1" applyAlignment="1">
      <alignment horizontal="left"/>
    </xf>
    <xf numFmtId="44" fontId="3" fillId="0" borderId="9" xfId="4" applyFont="1" applyFill="1" applyBorder="1" applyAlignment="1"/>
    <xf numFmtId="44" fontId="3" fillId="3" borderId="18" xfId="4" applyFont="1" applyFill="1" applyBorder="1" applyAlignment="1">
      <alignment horizontal="left"/>
    </xf>
    <xf numFmtId="44" fontId="3" fillId="6" borderId="13" xfId="4" applyFont="1" applyFill="1" applyBorder="1" applyAlignment="1"/>
    <xf numFmtId="8" fontId="4" fillId="0" borderId="0" xfId="3" applyNumberFormat="1" applyFont="1"/>
    <xf numFmtId="44" fontId="4" fillId="0" borderId="0" xfId="1" applyNumberFormat="1" applyFont="1" applyFill="1" applyBorder="1" applyAlignment="1">
      <alignment wrapText="1"/>
    </xf>
    <xf numFmtId="10" fontId="3" fillId="0" borderId="21" xfId="3" applyNumberFormat="1" applyFont="1" applyBorder="1" applyAlignment="1">
      <alignment horizontal="center" wrapText="1"/>
    </xf>
    <xf numFmtId="0" fontId="9" fillId="0" borderId="0" xfId="0" applyFont="1"/>
    <xf numFmtId="0" fontId="9" fillId="0" borderId="1" xfId="0" applyFont="1" applyBorder="1"/>
    <xf numFmtId="0" fontId="9" fillId="4" borderId="0" xfId="0" applyFont="1" applyFill="1"/>
    <xf numFmtId="168" fontId="3" fillId="4" borderId="12" xfId="3" applyNumberFormat="1" applyFont="1" applyFill="1" applyBorder="1" applyAlignment="1">
      <alignment horizontal="center"/>
    </xf>
    <xf numFmtId="168" fontId="0" fillId="0" borderId="0" xfId="0" applyNumberFormat="1"/>
    <xf numFmtId="44" fontId="0" fillId="0" borderId="0" xfId="0" applyNumberFormat="1"/>
    <xf numFmtId="44" fontId="0" fillId="0" borderId="2" xfId="0" applyNumberFormat="1" applyBorder="1"/>
    <xf numFmtId="44" fontId="0" fillId="7" borderId="0" xfId="0" applyNumberFormat="1" applyFill="1"/>
    <xf numFmtId="168" fontId="0" fillId="0" borderId="0" xfId="0" applyNumberFormat="1" applyAlignment="1">
      <alignment horizontal="right"/>
    </xf>
    <xf numFmtId="0" fontId="3" fillId="10" borderId="19" xfId="3" applyFont="1" applyFill="1" applyBorder="1" applyAlignment="1">
      <alignment horizontal="center"/>
    </xf>
    <xf numFmtId="0" fontId="3" fillId="10" borderId="20" xfId="3" applyFont="1" applyFill="1" applyBorder="1" applyAlignment="1">
      <alignment horizontal="center"/>
    </xf>
    <xf numFmtId="44" fontId="3" fillId="10" borderId="16" xfId="4" applyFont="1" applyFill="1" applyBorder="1" applyAlignment="1">
      <alignment horizontal="left"/>
    </xf>
    <xf numFmtId="168" fontId="3" fillId="7" borderId="12" xfId="3" applyNumberFormat="1" applyFont="1" applyFill="1" applyBorder="1" applyAlignment="1">
      <alignment horizontal="center"/>
    </xf>
    <xf numFmtId="168" fontId="3" fillId="7" borderId="11" xfId="3" applyNumberFormat="1" applyFont="1" applyFill="1" applyBorder="1" applyAlignment="1">
      <alignment horizontal="center"/>
    </xf>
    <xf numFmtId="2" fontId="4" fillId="0" borderId="0" xfId="3" applyNumberFormat="1" applyFont="1"/>
    <xf numFmtId="2" fontId="3" fillId="0" borderId="0" xfId="3" applyNumberFormat="1" applyFont="1" applyAlignment="1">
      <alignment wrapText="1"/>
    </xf>
    <xf numFmtId="2" fontId="4" fillId="0" borderId="0" xfId="3" applyNumberFormat="1" applyFont="1" applyAlignment="1">
      <alignment horizontal="center"/>
    </xf>
    <xf numFmtId="10" fontId="3" fillId="7" borderId="0" xfId="3" applyNumberFormat="1" applyFont="1" applyFill="1" applyAlignment="1">
      <alignment horizontal="center" wrapText="1"/>
    </xf>
    <xf numFmtId="170" fontId="4" fillId="7" borderId="0" xfId="2" applyNumberFormat="1" applyFont="1" applyFill="1"/>
    <xf numFmtId="170" fontId="4" fillId="7" borderId="0" xfId="2" applyNumberFormat="1" applyFont="1" applyFill="1" applyBorder="1" applyAlignment="1">
      <alignment wrapText="1"/>
    </xf>
    <xf numFmtId="168" fontId="0" fillId="0" borderId="1" xfId="0" applyNumberFormat="1" applyBorder="1" applyAlignment="1">
      <alignment horizontal="right"/>
    </xf>
    <xf numFmtId="168" fontId="0" fillId="0" borderId="6" xfId="0" applyNumberFormat="1" applyBorder="1" applyAlignment="1">
      <alignment horizontal="right"/>
    </xf>
    <xf numFmtId="0" fontId="11" fillId="9" borderId="1" xfId="0" applyFont="1" applyFill="1" applyBorder="1" applyAlignment="1">
      <alignment horizontal="center"/>
    </xf>
    <xf numFmtId="44" fontId="11" fillId="9" borderId="1" xfId="0" applyNumberFormat="1" applyFont="1" applyFill="1" applyBorder="1" applyAlignment="1">
      <alignment horizontal="center"/>
    </xf>
    <xf numFmtId="43" fontId="3" fillId="0" borderId="0" xfId="3" applyNumberFormat="1" applyFont="1" applyAlignment="1">
      <alignment horizontal="right"/>
    </xf>
    <xf numFmtId="44" fontId="4" fillId="7" borderId="11" xfId="4" applyFont="1" applyFill="1" applyBorder="1" applyAlignment="1">
      <alignment wrapText="1"/>
    </xf>
    <xf numFmtId="44" fontId="4" fillId="7" borderId="14" xfId="2" applyFont="1" applyFill="1" applyBorder="1" applyAlignment="1">
      <alignment wrapText="1"/>
    </xf>
    <xf numFmtId="44" fontId="4" fillId="7" borderId="14" xfId="4" applyFont="1" applyFill="1" applyBorder="1" applyAlignment="1">
      <alignment wrapText="1"/>
    </xf>
    <xf numFmtId="44" fontId="4" fillId="7" borderId="14" xfId="1" applyNumberFormat="1" applyFont="1" applyFill="1" applyBorder="1" applyAlignment="1">
      <alignment wrapText="1"/>
    </xf>
    <xf numFmtId="0" fontId="10" fillId="0" borderId="0" xfId="3" applyFont="1" applyAlignment="1">
      <alignment horizontal="center" vertical="center"/>
    </xf>
    <xf numFmtId="15" fontId="10" fillId="0" borderId="0" xfId="3" applyNumberFormat="1" applyFont="1" applyAlignment="1">
      <alignment horizontal="center" vertical="center"/>
    </xf>
    <xf numFmtId="44" fontId="4" fillId="7" borderId="0" xfId="3" applyNumberFormat="1" applyFont="1" applyFill="1"/>
    <xf numFmtId="2" fontId="4" fillId="7" borderId="0" xfId="3" applyNumberFormat="1" applyFont="1" applyFill="1" applyAlignment="1">
      <alignment horizontal="center" wrapText="1"/>
    </xf>
    <xf numFmtId="2" fontId="4" fillId="7" borderId="0" xfId="3" applyNumberFormat="1" applyFont="1" applyFill="1" applyAlignment="1">
      <alignment horizontal="center"/>
    </xf>
    <xf numFmtId="10" fontId="4" fillId="7" borderId="0" xfId="3" applyNumberFormat="1" applyFont="1" applyFill="1" applyAlignment="1">
      <alignment horizontal="right"/>
    </xf>
    <xf numFmtId="10" fontId="3" fillId="0" borderId="0" xfId="3" applyNumberFormat="1" applyFont="1"/>
    <xf numFmtId="0" fontId="4" fillId="0" borderId="0" xfId="3" applyFont="1"/>
    <xf numFmtId="0" fontId="4" fillId="0" borderId="2" xfId="3" applyFont="1" applyBorder="1" applyAlignment="1">
      <alignment horizontal="center" wrapText="1"/>
    </xf>
    <xf numFmtId="44" fontId="3" fillId="0" borderId="0" xfId="3" applyNumberFormat="1" applyFont="1"/>
    <xf numFmtId="44" fontId="3" fillId="5" borderId="5" xfId="3" applyNumberFormat="1" applyFont="1" applyFill="1" applyBorder="1" applyAlignment="1">
      <alignment horizontal="right"/>
    </xf>
    <xf numFmtId="44" fontId="3" fillId="5" borderId="6" xfId="3" applyNumberFormat="1" applyFont="1" applyFill="1" applyBorder="1" applyAlignment="1">
      <alignment horizontal="right"/>
    </xf>
    <xf numFmtId="44" fontId="3" fillId="8" borderId="5" xfId="3" applyNumberFormat="1" applyFont="1" applyFill="1" applyBorder="1" applyAlignment="1">
      <alignment horizontal="right"/>
    </xf>
    <xf numFmtId="44" fontId="3" fillId="8" borderId="6" xfId="3" applyNumberFormat="1" applyFont="1" applyFill="1" applyBorder="1" applyAlignment="1">
      <alignment horizontal="right"/>
    </xf>
    <xf numFmtId="43" fontId="4" fillId="0" borderId="0" xfId="3" applyNumberFormat="1" applyFont="1"/>
    <xf numFmtId="44" fontId="3" fillId="0" borderId="0" xfId="3" applyNumberFormat="1" applyFont="1" applyAlignment="1">
      <alignment horizontal="right"/>
    </xf>
    <xf numFmtId="44" fontId="3" fillId="6" borderId="5" xfId="3" applyNumberFormat="1" applyFont="1" applyFill="1" applyBorder="1" applyAlignment="1">
      <alignment horizontal="right"/>
    </xf>
    <xf numFmtId="44" fontId="3" fillId="6" borderId="6" xfId="3" applyNumberFormat="1" applyFont="1" applyFill="1" applyBorder="1" applyAlignment="1">
      <alignment horizontal="right"/>
    </xf>
    <xf numFmtId="43" fontId="4" fillId="0" borderId="0" xfId="3" applyNumberFormat="1" applyFont="1" applyAlignment="1">
      <alignment horizontal="left"/>
    </xf>
    <xf numFmtId="0" fontId="10" fillId="0" borderId="0" xfId="3" applyFont="1" applyAlignment="1">
      <alignment horizontal="right" vertical="center"/>
    </xf>
    <xf numFmtId="15" fontId="10" fillId="0" borderId="0" xfId="3" applyNumberFormat="1" applyFont="1" applyAlignment="1">
      <alignment horizontal="right" vertical="center"/>
    </xf>
    <xf numFmtId="0" fontId="10" fillId="7" borderId="0" xfId="3" applyFont="1" applyFill="1" applyAlignment="1">
      <alignment horizontal="left" vertical="center"/>
    </xf>
    <xf numFmtId="15" fontId="10" fillId="7" borderId="0" xfId="3" applyNumberFormat="1" applyFont="1" applyFill="1" applyAlignment="1">
      <alignment horizontal="center" vertical="center"/>
    </xf>
  </cellXfs>
  <cellStyles count="7">
    <cellStyle name="Comma" xfId="1" builtinId="3"/>
    <cellStyle name="Comma 2" xfId="5" xr:uid="{00000000-0005-0000-0000-000001000000}"/>
    <cellStyle name="Currency" xfId="2" builtinId="4"/>
    <cellStyle name="Currency 5" xfId="4" xr:uid="{00000000-0005-0000-0000-000003000000}"/>
    <cellStyle name="Normal" xfId="0" builtinId="0"/>
    <cellStyle name="Normal_Shibata_DOD_1180 _059_42_Budget" xfId="3" xr:uid="{00000000-0005-0000-0000-000005000000}"/>
    <cellStyle name="Percent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W103"/>
  <sheetViews>
    <sheetView tabSelected="1" zoomScaleNormal="100" workbookViewId="0">
      <selection activeCell="E14" sqref="E14"/>
    </sheetView>
  </sheetViews>
  <sheetFormatPr defaultColWidth="8.85546875" defaultRowHeight="15"/>
  <cols>
    <col min="1" max="1" width="20.140625" style="2" customWidth="1"/>
    <col min="2" max="2" width="25" style="2" customWidth="1"/>
    <col min="3" max="3" width="14.42578125" style="2" customWidth="1"/>
    <col min="4" max="4" width="14.140625" style="2" customWidth="1"/>
    <col min="5" max="5" width="13.140625" style="2" customWidth="1"/>
    <col min="6" max="6" width="12.5703125" style="2" customWidth="1"/>
    <col min="7" max="9" width="6.140625" style="2" customWidth="1"/>
    <col min="10" max="10" width="0.85546875" style="2" customWidth="1"/>
    <col min="11" max="11" width="15.7109375" style="2" customWidth="1"/>
    <col min="12" max="12" width="0.85546875" style="2" customWidth="1"/>
    <col min="13" max="13" width="15.7109375" style="2" customWidth="1"/>
    <col min="14" max="14" width="0.85546875" style="2" customWidth="1"/>
    <col min="15" max="15" width="15.7109375" style="2" customWidth="1"/>
    <col min="16" max="16" width="0.85546875" style="2" customWidth="1"/>
    <col min="17" max="17" width="15.7109375" style="2" customWidth="1"/>
    <col min="18" max="18" width="0.85546875" style="2" customWidth="1"/>
    <col min="19" max="19" width="15.7109375" style="2" customWidth="1"/>
    <col min="20" max="20" width="0.85546875" customWidth="1"/>
    <col min="21" max="21" width="17.7109375" style="2" customWidth="1"/>
    <col min="22" max="22" width="11.28515625" style="2" customWidth="1"/>
    <col min="23" max="23" width="8.85546875" style="2"/>
  </cols>
  <sheetData>
    <row r="3" spans="1:21" ht="20.25">
      <c r="A3" s="207" t="s">
        <v>67</v>
      </c>
      <c r="B3" s="207"/>
      <c r="C3" s="207"/>
      <c r="D3" s="207"/>
      <c r="E3" s="207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188"/>
      <c r="U3" s="188"/>
    </row>
    <row r="4" spans="1:21" ht="20.25">
      <c r="A4" s="207" t="s">
        <v>68</v>
      </c>
      <c r="B4" s="207"/>
      <c r="C4" s="207"/>
      <c r="D4" s="207"/>
      <c r="E4" s="207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188"/>
      <c r="U4" s="188"/>
    </row>
    <row r="5" spans="1:21" ht="20.25">
      <c r="A5" s="208" t="s">
        <v>69</v>
      </c>
      <c r="B5" s="208"/>
      <c r="C5" s="208"/>
      <c r="D5" s="208"/>
      <c r="E5" s="208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189"/>
      <c r="U5" s="189"/>
    </row>
    <row r="6" spans="1:21">
      <c r="A6" s="3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R6" s="1"/>
      <c r="T6" s="159"/>
      <c r="U6" s="1"/>
    </row>
    <row r="7" spans="1:21" ht="15.75" thickBot="1">
      <c r="A7" s="4"/>
      <c r="B7" s="4"/>
      <c r="C7" s="4"/>
      <c r="D7" s="4"/>
      <c r="E7" s="5"/>
      <c r="F7" s="5"/>
      <c r="G7" s="5"/>
      <c r="H7" s="5"/>
      <c r="I7" s="5"/>
      <c r="J7" s="6"/>
      <c r="K7" s="7" t="s">
        <v>1</v>
      </c>
      <c r="L7" s="8"/>
      <c r="M7" s="7" t="s">
        <v>2</v>
      </c>
      <c r="N7" s="8"/>
      <c r="O7" s="7" t="s">
        <v>3</v>
      </c>
      <c r="P7" s="8"/>
      <c r="Q7" s="7" t="s">
        <v>4</v>
      </c>
      <c r="R7" s="6"/>
      <c r="S7" s="7" t="s">
        <v>5</v>
      </c>
      <c r="T7" s="160"/>
      <c r="U7" s="7"/>
    </row>
    <row r="8" spans="1:21">
      <c r="B8" s="9"/>
      <c r="C8" s="9"/>
      <c r="D8" s="9"/>
      <c r="E8" s="10"/>
      <c r="F8" s="10"/>
      <c r="G8" s="10"/>
      <c r="H8" s="10"/>
      <c r="I8" s="10"/>
      <c r="J8" s="11"/>
      <c r="K8" s="171"/>
      <c r="L8" s="162">
        <v>44014</v>
      </c>
      <c r="M8" s="171"/>
      <c r="N8" s="162">
        <v>44016</v>
      </c>
      <c r="O8" s="171"/>
      <c r="P8" s="162">
        <v>44018</v>
      </c>
      <c r="Q8" s="171"/>
      <c r="R8" s="162">
        <v>44020</v>
      </c>
      <c r="S8" s="171"/>
      <c r="T8" s="161"/>
      <c r="U8" s="168" t="s">
        <v>6</v>
      </c>
    </row>
    <row r="9" spans="1:21" ht="15.75" thickBot="1">
      <c r="B9" s="3"/>
      <c r="C9" s="14"/>
      <c r="D9" s="15"/>
      <c r="E9" s="10"/>
      <c r="F9" s="10"/>
      <c r="G9" s="10"/>
      <c r="H9" s="10"/>
      <c r="I9" s="10"/>
      <c r="J9" s="11"/>
      <c r="K9" s="172"/>
      <c r="L9" s="16"/>
      <c r="M9" s="172"/>
      <c r="N9" s="16"/>
      <c r="O9" s="172"/>
      <c r="P9" s="16"/>
      <c r="Q9" s="172"/>
      <c r="R9" s="17"/>
      <c r="S9" s="172"/>
      <c r="T9" s="161"/>
      <c r="U9" s="169" t="s">
        <v>7</v>
      </c>
    </row>
    <row r="10" spans="1:21">
      <c r="A10" s="18" t="s">
        <v>8</v>
      </c>
      <c r="E10" s="10"/>
      <c r="F10" s="10"/>
      <c r="G10" s="10"/>
      <c r="H10" s="10"/>
      <c r="I10" s="10"/>
      <c r="J10" s="11"/>
      <c r="K10" s="19"/>
      <c r="L10" s="20"/>
      <c r="M10" s="19"/>
      <c r="N10" s="20"/>
      <c r="O10" s="19"/>
      <c r="P10" s="20"/>
      <c r="R10" s="11"/>
      <c r="T10" s="13"/>
      <c r="U10" s="74"/>
    </row>
    <row r="11" spans="1:21">
      <c r="A11" s="21" t="s">
        <v>43</v>
      </c>
      <c r="B11" s="9"/>
      <c r="C11" s="10"/>
      <c r="D11" s="10"/>
      <c r="E11" s="196"/>
      <c r="F11" s="196"/>
      <c r="G11" s="10"/>
      <c r="H11" s="10"/>
      <c r="I11" s="10"/>
      <c r="J11" s="11"/>
      <c r="K11" s="22"/>
      <c r="L11" s="12"/>
      <c r="M11" s="22"/>
      <c r="N11" s="12"/>
      <c r="O11" s="22"/>
      <c r="P11" s="12"/>
      <c r="R11" s="11"/>
      <c r="T11" s="13"/>
      <c r="U11" s="74"/>
    </row>
    <row r="12" spans="1:21" ht="30">
      <c r="A12" s="23" t="s">
        <v>9</v>
      </c>
      <c r="B12" s="23" t="s">
        <v>50</v>
      </c>
      <c r="C12" s="23" t="s">
        <v>10</v>
      </c>
      <c r="D12" s="23" t="s">
        <v>11</v>
      </c>
      <c r="E12" s="24" t="s">
        <v>12</v>
      </c>
      <c r="F12" s="24" t="s">
        <v>13</v>
      </c>
      <c r="G12" s="24" t="s">
        <v>52</v>
      </c>
      <c r="H12" s="158" t="s">
        <v>51</v>
      </c>
      <c r="I12" s="24" t="s">
        <v>53</v>
      </c>
      <c r="J12" s="25"/>
      <c r="L12" s="26"/>
      <c r="N12" s="26"/>
      <c r="P12" s="26"/>
      <c r="R12" s="25"/>
      <c r="T12" s="13"/>
      <c r="U12" s="74"/>
    </row>
    <row r="13" spans="1:21">
      <c r="A13" s="190" t="s">
        <v>37</v>
      </c>
      <c r="B13" s="27" t="s">
        <v>47</v>
      </c>
      <c r="C13" s="27">
        <f>D13*26.1</f>
        <v>0</v>
      </c>
      <c r="D13" s="177">
        <v>0</v>
      </c>
      <c r="E13" s="176">
        <v>0</v>
      </c>
      <c r="F13" s="145">
        <f>12*E13</f>
        <v>0</v>
      </c>
      <c r="G13" s="145">
        <v>0</v>
      </c>
      <c r="H13" s="145">
        <v>0</v>
      </c>
      <c r="I13" s="145">
        <v>0</v>
      </c>
      <c r="J13" s="28"/>
      <c r="K13" s="134">
        <f>C13*E13</f>
        <v>0</v>
      </c>
      <c r="L13" s="116"/>
      <c r="M13" s="134">
        <f>K13</f>
        <v>0</v>
      </c>
      <c r="N13" s="116"/>
      <c r="O13" s="134">
        <f>M13</f>
        <v>0</v>
      </c>
      <c r="P13" s="116"/>
      <c r="Q13" s="134">
        <f>O13</f>
        <v>0</v>
      </c>
      <c r="R13" s="117"/>
      <c r="S13" s="134">
        <f>Q13</f>
        <v>0</v>
      </c>
      <c r="T13" s="118"/>
      <c r="U13" s="138">
        <f>SUM(K13,M13,O13,Q13,S13)</f>
        <v>0</v>
      </c>
    </row>
    <row r="14" spans="1:21">
      <c r="A14" s="27"/>
      <c r="B14" s="27"/>
      <c r="C14" s="27"/>
      <c r="D14" s="27"/>
      <c r="E14" s="30" t="s">
        <v>14</v>
      </c>
      <c r="F14" s="35">
        <f>C91</f>
        <v>0.28100000000000003</v>
      </c>
      <c r="G14" s="35"/>
      <c r="H14" s="35"/>
      <c r="I14" s="35"/>
      <c r="J14" s="31"/>
      <c r="K14" s="120">
        <f>K13*F14</f>
        <v>0</v>
      </c>
      <c r="L14" s="121"/>
      <c r="M14" s="120">
        <f>M13*$F$14</f>
        <v>0</v>
      </c>
      <c r="N14" s="132"/>
      <c r="O14" s="120">
        <f t="shared" ref="O14:S14" si="0">O13*$F$14</f>
        <v>0</v>
      </c>
      <c r="P14" s="132"/>
      <c r="Q14" s="120">
        <f t="shared" si="0"/>
        <v>0</v>
      </c>
      <c r="R14" s="132"/>
      <c r="S14" s="120">
        <f t="shared" si="0"/>
        <v>0</v>
      </c>
      <c r="T14" s="118"/>
      <c r="U14" s="139">
        <f>SUM(K14,M14,O14,Q14,S14)</f>
        <v>0</v>
      </c>
    </row>
    <row r="15" spans="1:21">
      <c r="A15" s="27"/>
      <c r="B15" s="27"/>
      <c r="C15" s="27"/>
      <c r="D15" s="27"/>
      <c r="E15" s="32"/>
      <c r="F15" s="33" t="s">
        <v>15</v>
      </c>
      <c r="G15" s="33"/>
      <c r="H15" s="33"/>
      <c r="I15" s="33"/>
      <c r="J15" s="28"/>
      <c r="K15" s="135">
        <f>SUM(K13:K14)</f>
        <v>0</v>
      </c>
      <c r="L15" s="122"/>
      <c r="M15" s="135">
        <f>SUM(M13:M14)</f>
        <v>0</v>
      </c>
      <c r="N15" s="122"/>
      <c r="O15" s="135">
        <f>SUM(O13:O14)</f>
        <v>0</v>
      </c>
      <c r="P15" s="122"/>
      <c r="Q15" s="135">
        <f>SUM(Q13:Q14)</f>
        <v>0</v>
      </c>
      <c r="R15" s="117"/>
      <c r="S15" s="135">
        <f>SUM(S13:S14)</f>
        <v>0</v>
      </c>
      <c r="T15" s="118"/>
      <c r="U15" s="140">
        <f>SUM(K15,M15,O15,Q15,S15)</f>
        <v>0</v>
      </c>
    </row>
    <row r="16" spans="1:21">
      <c r="A16" s="27"/>
      <c r="B16" s="27"/>
      <c r="C16" s="27"/>
      <c r="D16" s="27"/>
      <c r="E16" s="32"/>
      <c r="F16" s="33"/>
      <c r="G16" s="33"/>
      <c r="H16" s="33"/>
      <c r="I16" s="33"/>
      <c r="J16" s="28"/>
      <c r="K16" s="136"/>
      <c r="L16" s="123"/>
      <c r="M16" s="136"/>
      <c r="N16" s="123"/>
      <c r="O16" s="136"/>
      <c r="P16" s="123"/>
      <c r="Q16" s="136"/>
      <c r="R16" s="117"/>
      <c r="S16" s="136"/>
      <c r="T16" s="118"/>
      <c r="U16" s="140"/>
    </row>
    <row r="17" spans="1:21">
      <c r="A17" s="190" t="s">
        <v>37</v>
      </c>
      <c r="B17" s="2" t="s">
        <v>46</v>
      </c>
      <c r="C17" s="27">
        <f>D17*26.1</f>
        <v>0</v>
      </c>
      <c r="D17" s="177">
        <v>0</v>
      </c>
      <c r="E17" s="176">
        <v>0</v>
      </c>
      <c r="F17" s="145">
        <f>12*E17</f>
        <v>0</v>
      </c>
      <c r="G17" s="145">
        <v>0</v>
      </c>
      <c r="H17" s="145">
        <v>0</v>
      </c>
      <c r="I17" s="145">
        <v>0</v>
      </c>
      <c r="J17" s="34"/>
      <c r="K17" s="134">
        <f>C17*E17</f>
        <v>0</v>
      </c>
      <c r="L17" s="117"/>
      <c r="M17" s="134">
        <f>K17</f>
        <v>0</v>
      </c>
      <c r="N17" s="117"/>
      <c r="O17" s="134">
        <f>M17</f>
        <v>0</v>
      </c>
      <c r="P17" s="117">
        <f>N17</f>
        <v>0</v>
      </c>
      <c r="Q17" s="134">
        <f>O17</f>
        <v>0</v>
      </c>
      <c r="R17" s="117">
        <f>P17</f>
        <v>0</v>
      </c>
      <c r="S17" s="134">
        <f>Q17</f>
        <v>0</v>
      </c>
      <c r="T17" s="118"/>
      <c r="U17" s="109">
        <f>SUM(K17,M17,O17,Q17,S17)</f>
        <v>0</v>
      </c>
    </row>
    <row r="18" spans="1:21">
      <c r="A18" s="21"/>
      <c r="E18" s="30" t="s">
        <v>14</v>
      </c>
      <c r="F18" s="35">
        <f>C91</f>
        <v>0.28100000000000003</v>
      </c>
      <c r="G18" s="35"/>
      <c r="H18" s="35"/>
      <c r="I18" s="35"/>
      <c r="J18" s="34"/>
      <c r="K18" s="120">
        <f>K17*$F$14</f>
        <v>0</v>
      </c>
      <c r="L18" s="117"/>
      <c r="M18" s="120">
        <f>M17*$F$14</f>
        <v>0</v>
      </c>
      <c r="N18" s="132"/>
      <c r="O18" s="120">
        <f t="shared" ref="O18:S18" si="1">O17*$F$14</f>
        <v>0</v>
      </c>
      <c r="P18" s="132"/>
      <c r="Q18" s="120">
        <f t="shared" si="1"/>
        <v>0</v>
      </c>
      <c r="R18" s="132"/>
      <c r="S18" s="120">
        <f t="shared" si="1"/>
        <v>0</v>
      </c>
      <c r="T18" s="118"/>
      <c r="U18" s="110">
        <f>SUM(K18,M18,O18,Q18,S18)</f>
        <v>0</v>
      </c>
    </row>
    <row r="19" spans="1:21">
      <c r="E19" s="10"/>
      <c r="F19" s="33" t="s">
        <v>15</v>
      </c>
      <c r="G19" s="33"/>
      <c r="H19" s="33"/>
      <c r="I19" s="33"/>
      <c r="J19" s="34"/>
      <c r="K19" s="135">
        <f>SUM(K17:K18)</f>
        <v>0</v>
      </c>
      <c r="L19" s="124"/>
      <c r="M19" s="135">
        <f>SUM(M17:M18)</f>
        <v>0</v>
      </c>
      <c r="N19" s="124"/>
      <c r="O19" s="135">
        <f>SUM(O17:O18)</f>
        <v>0</v>
      </c>
      <c r="P19" s="124">
        <f>SUM(P17:P18)</f>
        <v>0</v>
      </c>
      <c r="Q19" s="135">
        <f>SUM(Q17:Q18)</f>
        <v>0</v>
      </c>
      <c r="R19" s="117">
        <f>SUM(R17:R18)</f>
        <v>0</v>
      </c>
      <c r="S19" s="135">
        <f>SUM(S17:S18)</f>
        <v>0</v>
      </c>
      <c r="T19" s="118"/>
      <c r="U19" s="125">
        <f>SUM(K19,M19,O19,Q19,S19)</f>
        <v>0</v>
      </c>
    </row>
    <row r="20" spans="1:21">
      <c r="A20" s="27"/>
      <c r="B20" s="27"/>
      <c r="C20" s="27"/>
      <c r="D20" s="27"/>
      <c r="E20" s="32"/>
      <c r="F20" s="33"/>
      <c r="G20" s="33"/>
      <c r="H20" s="33"/>
      <c r="I20" s="33"/>
      <c r="J20" s="28"/>
      <c r="K20" s="104"/>
      <c r="L20" s="123"/>
      <c r="M20" s="104"/>
      <c r="N20" s="123"/>
      <c r="O20" s="104"/>
      <c r="P20" s="123"/>
      <c r="Q20" s="104"/>
      <c r="R20" s="117"/>
      <c r="S20" s="104"/>
      <c r="T20" s="118"/>
      <c r="U20" s="119"/>
    </row>
    <row r="21" spans="1:21">
      <c r="A21" s="190" t="s">
        <v>37</v>
      </c>
      <c r="B21" s="2" t="s">
        <v>46</v>
      </c>
      <c r="C21" s="27">
        <f>D21*26.1</f>
        <v>0</v>
      </c>
      <c r="D21" s="177">
        <v>0</v>
      </c>
      <c r="E21" s="176">
        <v>0</v>
      </c>
      <c r="F21" s="145">
        <f>12*E21</f>
        <v>0</v>
      </c>
      <c r="G21" s="145">
        <v>0</v>
      </c>
      <c r="H21" s="145">
        <v>0</v>
      </c>
      <c r="I21" s="145">
        <v>0</v>
      </c>
      <c r="J21" s="34"/>
      <c r="K21" s="134">
        <f>C21*E21</f>
        <v>0</v>
      </c>
      <c r="L21" s="117"/>
      <c r="M21" s="134">
        <f>K21</f>
        <v>0</v>
      </c>
      <c r="N21" s="117"/>
      <c r="O21" s="134">
        <f>M21</f>
        <v>0</v>
      </c>
      <c r="P21" s="117">
        <f>N21</f>
        <v>0</v>
      </c>
      <c r="Q21" s="134">
        <f>O21</f>
        <v>0</v>
      </c>
      <c r="R21" s="117">
        <f>P21</f>
        <v>0</v>
      </c>
      <c r="S21" s="134">
        <f>Q21</f>
        <v>0</v>
      </c>
      <c r="T21" s="118"/>
      <c r="U21" s="109">
        <f>SUM(K21,M21,O21,Q21,S21)</f>
        <v>0</v>
      </c>
    </row>
    <row r="22" spans="1:21">
      <c r="A22" s="21"/>
      <c r="E22" s="30" t="s">
        <v>14</v>
      </c>
      <c r="F22" s="35">
        <f>C91</f>
        <v>0.28100000000000003</v>
      </c>
      <c r="G22" s="35"/>
      <c r="H22" s="35"/>
      <c r="I22" s="35"/>
      <c r="J22" s="34"/>
      <c r="K22" s="120">
        <f>K21*$F$14</f>
        <v>0</v>
      </c>
      <c r="L22" s="117"/>
      <c r="M22" s="120">
        <f>M21*$F$14</f>
        <v>0</v>
      </c>
      <c r="N22" s="132"/>
      <c r="O22" s="120">
        <f t="shared" ref="O22:S22" si="2">O21*$F$14</f>
        <v>0</v>
      </c>
      <c r="P22" s="132"/>
      <c r="Q22" s="120">
        <f t="shared" si="2"/>
        <v>0</v>
      </c>
      <c r="R22" s="132"/>
      <c r="S22" s="120">
        <f t="shared" si="2"/>
        <v>0</v>
      </c>
      <c r="T22" s="118"/>
      <c r="U22" s="110">
        <f>SUM(K22,M22,O22,Q22,S22)</f>
        <v>0</v>
      </c>
    </row>
    <row r="23" spans="1:21">
      <c r="E23" s="10"/>
      <c r="F23" s="33" t="s">
        <v>15</v>
      </c>
      <c r="G23" s="33"/>
      <c r="H23" s="33"/>
      <c r="I23" s="33"/>
      <c r="J23" s="34"/>
      <c r="K23" s="135">
        <f>SUM(K21:K22)</f>
        <v>0</v>
      </c>
      <c r="L23" s="124"/>
      <c r="M23" s="135">
        <f>SUM(M21:M22)</f>
        <v>0</v>
      </c>
      <c r="N23" s="124"/>
      <c r="O23" s="135">
        <f>SUM(O21:O22)</f>
        <v>0</v>
      </c>
      <c r="P23" s="124">
        <f>SUM(P21:P22)</f>
        <v>0</v>
      </c>
      <c r="Q23" s="135">
        <f>SUM(Q21:Q22)</f>
        <v>0</v>
      </c>
      <c r="R23" s="117">
        <f>SUM(R21:R22)</f>
        <v>0</v>
      </c>
      <c r="S23" s="135">
        <f>SUM(S21:S22)</f>
        <v>0</v>
      </c>
      <c r="T23" s="118"/>
      <c r="U23" s="125">
        <f>SUM(K23,M23,O23,Q23,S23)</f>
        <v>0</v>
      </c>
    </row>
    <row r="24" spans="1:21">
      <c r="A24" s="27"/>
      <c r="B24" s="27"/>
      <c r="C24" s="27"/>
      <c r="D24" s="27"/>
      <c r="E24" s="32"/>
      <c r="F24" s="33"/>
      <c r="G24" s="33"/>
      <c r="H24" s="33"/>
      <c r="I24" s="33"/>
      <c r="J24" s="28"/>
      <c r="K24" s="104"/>
      <c r="L24" s="123"/>
      <c r="M24" s="104"/>
      <c r="N24" s="123"/>
      <c r="O24" s="104"/>
      <c r="P24" s="123"/>
      <c r="Q24" s="104"/>
      <c r="R24" s="117"/>
      <c r="S24" s="104"/>
      <c r="T24" s="118"/>
      <c r="U24" s="119"/>
    </row>
    <row r="25" spans="1:21">
      <c r="A25" s="190" t="s">
        <v>37</v>
      </c>
      <c r="B25" s="2" t="s">
        <v>46</v>
      </c>
      <c r="C25" s="27">
        <f>D25*26.1</f>
        <v>0</v>
      </c>
      <c r="D25" s="177">
        <v>0</v>
      </c>
      <c r="E25" s="176">
        <v>0</v>
      </c>
      <c r="F25" s="145">
        <f>12*E25</f>
        <v>0</v>
      </c>
      <c r="G25" s="145">
        <v>0</v>
      </c>
      <c r="H25" s="145">
        <v>0</v>
      </c>
      <c r="I25" s="145">
        <v>0</v>
      </c>
      <c r="J25" s="34"/>
      <c r="K25" s="134">
        <f>C25*E25</f>
        <v>0</v>
      </c>
      <c r="L25" s="117"/>
      <c r="M25" s="134">
        <f>K25</f>
        <v>0</v>
      </c>
      <c r="N25" s="117"/>
      <c r="O25" s="134">
        <f>M25</f>
        <v>0</v>
      </c>
      <c r="P25" s="117">
        <f>N25</f>
        <v>0</v>
      </c>
      <c r="Q25" s="134">
        <f>O25</f>
        <v>0</v>
      </c>
      <c r="R25" s="117">
        <f>P25</f>
        <v>0</v>
      </c>
      <c r="S25" s="134">
        <f>Q25</f>
        <v>0</v>
      </c>
      <c r="T25" s="118"/>
      <c r="U25" s="109">
        <f>SUM(K25,M25,O25,Q25,S25)</f>
        <v>0</v>
      </c>
    </row>
    <row r="26" spans="1:21">
      <c r="A26" s="21"/>
      <c r="E26" s="30" t="s">
        <v>14</v>
      </c>
      <c r="F26" s="35">
        <f>C91</f>
        <v>0.28100000000000003</v>
      </c>
      <c r="G26" s="35"/>
      <c r="H26" s="35"/>
      <c r="I26" s="35"/>
      <c r="J26" s="34"/>
      <c r="K26" s="120">
        <f>K25*$F$14</f>
        <v>0</v>
      </c>
      <c r="L26" s="117"/>
      <c r="M26" s="120">
        <f>M25*$F$14</f>
        <v>0</v>
      </c>
      <c r="N26" s="132"/>
      <c r="O26" s="120">
        <f t="shared" ref="O26:S26" si="3">O25*$F$14</f>
        <v>0</v>
      </c>
      <c r="P26" s="132"/>
      <c r="Q26" s="120">
        <f t="shared" si="3"/>
        <v>0</v>
      </c>
      <c r="R26" s="132"/>
      <c r="S26" s="120">
        <f t="shared" si="3"/>
        <v>0</v>
      </c>
      <c r="T26" s="118"/>
      <c r="U26" s="110">
        <f>SUM(K26,M26,O26,Q26,S26)</f>
        <v>0</v>
      </c>
    </row>
    <row r="27" spans="1:21">
      <c r="E27" s="10"/>
      <c r="F27" s="33" t="s">
        <v>15</v>
      </c>
      <c r="G27" s="33"/>
      <c r="H27" s="33"/>
      <c r="I27" s="33"/>
      <c r="J27" s="34"/>
      <c r="K27" s="135">
        <f>SUM(K25:K26)</f>
        <v>0</v>
      </c>
      <c r="L27" s="124"/>
      <c r="M27" s="135">
        <f>SUM(M25:M26)</f>
        <v>0</v>
      </c>
      <c r="N27" s="124"/>
      <c r="O27" s="135">
        <f>SUM(O25:O26)</f>
        <v>0</v>
      </c>
      <c r="P27" s="124">
        <f>SUM(P25:P26)</f>
        <v>0</v>
      </c>
      <c r="Q27" s="135">
        <f>SUM(Q25:Q26)</f>
        <v>0</v>
      </c>
      <c r="R27" s="117">
        <f>SUM(R25:R26)</f>
        <v>0</v>
      </c>
      <c r="S27" s="135">
        <f>SUM(S25:S26)</f>
        <v>0</v>
      </c>
      <c r="T27" s="118"/>
      <c r="U27" s="125">
        <f>SUM(K27,M27,O27,Q27,S27)</f>
        <v>0</v>
      </c>
    </row>
    <row r="28" spans="1:21" ht="15.75" thickBot="1">
      <c r="A28" s="27"/>
      <c r="B28" s="27"/>
      <c r="C28" s="27"/>
      <c r="D28" s="27"/>
      <c r="E28" s="32"/>
      <c r="F28" s="33"/>
      <c r="G28" s="33"/>
      <c r="H28" s="33"/>
      <c r="I28" s="33"/>
      <c r="J28" s="28"/>
      <c r="K28" s="104"/>
      <c r="L28" s="123"/>
      <c r="M28" s="136"/>
      <c r="N28" s="123"/>
      <c r="O28" s="104"/>
      <c r="P28" s="123"/>
      <c r="Q28" s="104"/>
      <c r="R28" s="117"/>
      <c r="S28" s="104"/>
      <c r="T28" s="118"/>
      <c r="U28" s="119"/>
    </row>
    <row r="29" spans="1:21" ht="15.75" customHeight="1" thickBot="1">
      <c r="A29" s="198" t="s">
        <v>42</v>
      </c>
      <c r="B29" s="199"/>
      <c r="C29" s="199"/>
      <c r="D29" s="199"/>
      <c r="E29" s="199"/>
      <c r="F29" s="199"/>
      <c r="G29" s="96"/>
      <c r="H29" s="96"/>
      <c r="I29" s="96"/>
      <c r="J29" s="42"/>
      <c r="K29" s="137">
        <f>SUM(K15,K19,K23,K27)</f>
        <v>0</v>
      </c>
      <c r="L29" s="126"/>
      <c r="M29" s="137">
        <f>SUM(M15,M19,M23,M27)</f>
        <v>0</v>
      </c>
      <c r="N29" s="126"/>
      <c r="O29" s="137">
        <f>SUM(O15,O19,O23,O27)</f>
        <v>0</v>
      </c>
      <c r="P29" s="126"/>
      <c r="Q29" s="137">
        <f>SUM(Q15,Q19,Q23,Q27)</f>
        <v>0</v>
      </c>
      <c r="R29" s="127"/>
      <c r="S29" s="137">
        <f>SUM(S15,S19,S23,S27)</f>
        <v>0</v>
      </c>
      <c r="T29" s="128"/>
      <c r="U29" s="129">
        <f>SUM(K29,M29,O29,Q29,S29)</f>
        <v>0</v>
      </c>
    </row>
    <row r="30" spans="1:21">
      <c r="A30" s="21" t="s">
        <v>44</v>
      </c>
      <c r="F30" s="33"/>
      <c r="G30" s="33"/>
      <c r="H30" s="33"/>
      <c r="I30" s="33"/>
      <c r="J30" s="34"/>
      <c r="K30" s="115"/>
      <c r="L30" s="117"/>
      <c r="M30" s="115"/>
      <c r="N30" s="117"/>
      <c r="O30" s="115"/>
      <c r="P30" s="117"/>
      <c r="Q30" s="115"/>
      <c r="R30" s="117"/>
      <c r="S30" s="115"/>
      <c r="T30" s="118"/>
      <c r="U30" s="109"/>
    </row>
    <row r="31" spans="1:21" ht="30">
      <c r="A31" s="23" t="s">
        <v>49</v>
      </c>
      <c r="B31" s="23" t="s">
        <v>50</v>
      </c>
      <c r="C31" s="23" t="s">
        <v>10</v>
      </c>
      <c r="D31" s="23" t="s">
        <v>11</v>
      </c>
      <c r="E31" s="24" t="s">
        <v>12</v>
      </c>
      <c r="F31" s="24" t="s">
        <v>13</v>
      </c>
      <c r="G31" s="24" t="s">
        <v>52</v>
      </c>
      <c r="H31" s="158" t="s">
        <v>51</v>
      </c>
      <c r="I31" s="24" t="s">
        <v>53</v>
      </c>
      <c r="J31" s="34"/>
      <c r="K31" s="115"/>
      <c r="L31" s="117"/>
      <c r="M31" s="115"/>
      <c r="N31" s="117"/>
      <c r="O31" s="115"/>
      <c r="P31" s="117"/>
      <c r="Q31" s="115"/>
      <c r="R31" s="117"/>
      <c r="S31" s="115"/>
      <c r="T31" s="118"/>
      <c r="U31" s="109"/>
    </row>
    <row r="32" spans="1:21">
      <c r="A32" s="191">
        <v>0</v>
      </c>
      <c r="B32" s="2" t="s">
        <v>38</v>
      </c>
      <c r="C32" s="27">
        <f>D32*26.1</f>
        <v>0</v>
      </c>
      <c r="D32" s="177">
        <v>0</v>
      </c>
      <c r="E32" s="176">
        <v>0</v>
      </c>
      <c r="F32" s="145">
        <f>12*E32</f>
        <v>0</v>
      </c>
      <c r="G32" s="145">
        <v>0</v>
      </c>
      <c r="H32" s="145">
        <v>0</v>
      </c>
      <c r="I32" s="145">
        <v>0</v>
      </c>
      <c r="J32" s="34"/>
      <c r="K32" s="134">
        <f>ROUND(C32*E32,0)</f>
        <v>0</v>
      </c>
      <c r="L32" s="117"/>
      <c r="M32" s="134">
        <f>K32</f>
        <v>0</v>
      </c>
      <c r="N32" s="117"/>
      <c r="O32" s="134">
        <f>M32</f>
        <v>0</v>
      </c>
      <c r="P32" s="117"/>
      <c r="Q32" s="134">
        <f>O32</f>
        <v>0</v>
      </c>
      <c r="R32" s="117"/>
      <c r="S32" s="134">
        <f>Q32</f>
        <v>0</v>
      </c>
      <c r="T32" s="118"/>
      <c r="U32" s="109">
        <f>SUM(K32,M32,O32,Q32,S32)</f>
        <v>0</v>
      </c>
    </row>
    <row r="33" spans="1:21">
      <c r="A33" s="175"/>
      <c r="E33" s="30" t="s">
        <v>14</v>
      </c>
      <c r="F33" s="35">
        <f>C91</f>
        <v>0.28100000000000003</v>
      </c>
      <c r="G33" s="35"/>
      <c r="H33" s="35"/>
      <c r="I33" s="35"/>
      <c r="J33" s="34"/>
      <c r="K33" s="120">
        <f>K32*$F$33</f>
        <v>0</v>
      </c>
      <c r="L33" s="132"/>
      <c r="M33" s="120">
        <f t="shared" ref="M33:S33" si="4">M32*$F$33</f>
        <v>0</v>
      </c>
      <c r="N33" s="132"/>
      <c r="O33" s="120">
        <f t="shared" si="4"/>
        <v>0</v>
      </c>
      <c r="P33" s="132"/>
      <c r="Q33" s="120">
        <f t="shared" si="4"/>
        <v>0</v>
      </c>
      <c r="R33" s="132"/>
      <c r="S33" s="120">
        <f t="shared" si="4"/>
        <v>0</v>
      </c>
      <c r="T33" s="118"/>
      <c r="U33" s="109">
        <f>SUM(K33,M33,O33,Q33,S33)</f>
        <v>0</v>
      </c>
    </row>
    <row r="34" spans="1:21">
      <c r="A34" s="175"/>
      <c r="E34" s="10"/>
      <c r="F34" s="33" t="s">
        <v>15</v>
      </c>
      <c r="G34" s="33"/>
      <c r="H34" s="33"/>
      <c r="I34" s="33"/>
      <c r="J34" s="34"/>
      <c r="K34" s="135">
        <f>SUM(K32:K33)</f>
        <v>0</v>
      </c>
      <c r="L34" s="124"/>
      <c r="M34" s="135">
        <f>SUM(M32:M33)</f>
        <v>0</v>
      </c>
      <c r="N34" s="124"/>
      <c r="O34" s="135">
        <f>SUM(O32:O33)</f>
        <v>0</v>
      </c>
      <c r="P34" s="124"/>
      <c r="Q34" s="135">
        <f>SUM(Q32:Q33)</f>
        <v>0</v>
      </c>
      <c r="R34" s="117"/>
      <c r="S34" s="135">
        <f>SUM(S32:S33)</f>
        <v>0</v>
      </c>
      <c r="T34" s="118"/>
      <c r="U34" s="125">
        <f>SUM(K34,M34,O34,Q34,S34)</f>
        <v>0</v>
      </c>
    </row>
    <row r="35" spans="1:21">
      <c r="A35" s="175"/>
      <c r="E35" s="10"/>
      <c r="F35" s="33"/>
      <c r="G35" s="33"/>
      <c r="H35" s="33"/>
      <c r="I35" s="33"/>
      <c r="J35" s="34"/>
      <c r="K35" s="104"/>
      <c r="L35" s="130"/>
      <c r="M35" s="104"/>
      <c r="N35" s="130"/>
      <c r="O35" s="104"/>
      <c r="P35" s="130"/>
      <c r="Q35" s="104"/>
      <c r="R35" s="117"/>
      <c r="S35" s="104"/>
      <c r="T35" s="118"/>
      <c r="U35" s="114"/>
    </row>
    <row r="36" spans="1:21">
      <c r="A36" s="192">
        <v>0</v>
      </c>
      <c r="B36" s="2" t="s">
        <v>39</v>
      </c>
      <c r="C36" s="27">
        <f>D36*26.1</f>
        <v>0</v>
      </c>
      <c r="D36" s="177">
        <v>0</v>
      </c>
      <c r="E36" s="176">
        <v>0</v>
      </c>
      <c r="F36" s="145">
        <f>12*E36</f>
        <v>0</v>
      </c>
      <c r="G36" s="145">
        <v>0</v>
      </c>
      <c r="H36" s="145">
        <v>0</v>
      </c>
      <c r="I36" s="145">
        <v>0</v>
      </c>
      <c r="J36" s="34"/>
      <c r="K36" s="134">
        <f>ROUND(C36*E36,0)</f>
        <v>0</v>
      </c>
      <c r="L36" s="117"/>
      <c r="M36" s="134">
        <f>K36</f>
        <v>0</v>
      </c>
      <c r="N36" s="117"/>
      <c r="O36" s="134">
        <f>M36</f>
        <v>0</v>
      </c>
      <c r="P36" s="117"/>
      <c r="Q36" s="134">
        <f>O36</f>
        <v>0</v>
      </c>
      <c r="R36" s="117"/>
      <c r="S36" s="134">
        <f>Q36</f>
        <v>0</v>
      </c>
      <c r="T36" s="118"/>
      <c r="U36" s="109">
        <f>SUM(K36,M36,O36,Q36,S36)</f>
        <v>0</v>
      </c>
    </row>
    <row r="37" spans="1:21">
      <c r="A37" s="175"/>
      <c r="B37" s="156"/>
      <c r="E37" s="30" t="s">
        <v>14</v>
      </c>
      <c r="F37" s="35">
        <f>C96</f>
        <v>0</v>
      </c>
      <c r="G37" s="35"/>
      <c r="H37" s="35"/>
      <c r="I37" s="35"/>
      <c r="J37" s="34"/>
      <c r="K37" s="120">
        <f>K36*$F$41</f>
        <v>0</v>
      </c>
      <c r="L37" s="132"/>
      <c r="M37" s="120">
        <f t="shared" ref="M37:S37" si="5">M36*$F$41</f>
        <v>0</v>
      </c>
      <c r="N37" s="132"/>
      <c r="O37" s="120">
        <f t="shared" si="5"/>
        <v>0</v>
      </c>
      <c r="P37" s="132"/>
      <c r="Q37" s="120">
        <f t="shared" si="5"/>
        <v>0</v>
      </c>
      <c r="R37" s="132"/>
      <c r="S37" s="120">
        <f t="shared" si="5"/>
        <v>0</v>
      </c>
      <c r="T37" s="118"/>
      <c r="U37" s="109">
        <f>SUM(K37,M37,O37,Q37,S37)</f>
        <v>0</v>
      </c>
    </row>
    <row r="38" spans="1:21">
      <c r="A38" s="175"/>
      <c r="E38" s="10"/>
      <c r="F38" s="33" t="s">
        <v>15</v>
      </c>
      <c r="G38" s="33"/>
      <c r="H38" s="33"/>
      <c r="I38" s="33"/>
      <c r="J38" s="34"/>
      <c r="K38" s="135">
        <f>SUM(K36:K37)</f>
        <v>0</v>
      </c>
      <c r="L38" s="124"/>
      <c r="M38" s="135">
        <f>SUM(M36:M37)</f>
        <v>0</v>
      </c>
      <c r="N38" s="124"/>
      <c r="O38" s="135">
        <f>SUM(O36:O37)</f>
        <v>0</v>
      </c>
      <c r="P38" s="124"/>
      <c r="Q38" s="135">
        <f>SUM(Q36:Q37)</f>
        <v>0</v>
      </c>
      <c r="R38" s="117"/>
      <c r="S38" s="135">
        <f>SUM(S36:S37)</f>
        <v>0</v>
      </c>
      <c r="T38" s="118"/>
      <c r="U38" s="125">
        <f>SUM(K38,M38,O38,Q38,S38)</f>
        <v>0</v>
      </c>
    </row>
    <row r="39" spans="1:21">
      <c r="A39" s="175"/>
      <c r="E39" s="10"/>
      <c r="F39" s="33"/>
      <c r="G39" s="33"/>
      <c r="H39" s="33"/>
      <c r="I39" s="33"/>
      <c r="J39" s="34"/>
      <c r="K39" s="104"/>
      <c r="L39" s="130"/>
      <c r="M39" s="104"/>
      <c r="N39" s="130"/>
      <c r="O39" s="104"/>
      <c r="P39" s="130"/>
      <c r="Q39" s="104"/>
      <c r="R39" s="117"/>
      <c r="S39" s="104"/>
      <c r="T39" s="118"/>
      <c r="U39" s="114"/>
    </row>
    <row r="40" spans="1:21">
      <c r="A40" s="192">
        <v>0</v>
      </c>
      <c r="B40" s="2" t="s">
        <v>40</v>
      </c>
      <c r="C40" s="27">
        <f>D40*26.1</f>
        <v>0</v>
      </c>
      <c r="D40" s="177">
        <v>0</v>
      </c>
      <c r="E40" s="176">
        <v>0</v>
      </c>
      <c r="F40" s="145">
        <f>12*E40</f>
        <v>0</v>
      </c>
      <c r="G40" s="145">
        <v>0</v>
      </c>
      <c r="H40" s="145">
        <v>0</v>
      </c>
      <c r="I40" s="145">
        <v>0</v>
      </c>
      <c r="J40" s="34"/>
      <c r="K40" s="134">
        <f>ROUND(C40*E40,0)</f>
        <v>0</v>
      </c>
      <c r="L40" s="117"/>
      <c r="M40" s="134">
        <f>K40</f>
        <v>0</v>
      </c>
      <c r="N40" s="117"/>
      <c r="O40" s="134">
        <f>M40</f>
        <v>0</v>
      </c>
      <c r="P40" s="117"/>
      <c r="Q40" s="134">
        <f>O40</f>
        <v>0</v>
      </c>
      <c r="R40" s="117"/>
      <c r="S40" s="134">
        <f>Q40</f>
        <v>0</v>
      </c>
      <c r="T40" s="118"/>
      <c r="U40" s="109">
        <f>SUM(K40,M40,O40,Q40,S40)</f>
        <v>0</v>
      </c>
    </row>
    <row r="41" spans="1:21">
      <c r="A41" s="175"/>
      <c r="B41" s="156"/>
      <c r="E41" s="30" t="s">
        <v>14</v>
      </c>
      <c r="F41" s="35">
        <f>C96</f>
        <v>0</v>
      </c>
      <c r="G41" s="35"/>
      <c r="H41" s="35"/>
      <c r="I41" s="35"/>
      <c r="J41" s="34"/>
      <c r="K41" s="120">
        <f>K40*$F$41</f>
        <v>0</v>
      </c>
      <c r="L41" s="132"/>
      <c r="M41" s="120">
        <f t="shared" ref="M41:S41" si="6">M40*$F$41</f>
        <v>0</v>
      </c>
      <c r="N41" s="132"/>
      <c r="O41" s="120">
        <f t="shared" si="6"/>
        <v>0</v>
      </c>
      <c r="P41" s="132"/>
      <c r="Q41" s="120">
        <f t="shared" si="6"/>
        <v>0</v>
      </c>
      <c r="R41" s="132"/>
      <c r="S41" s="120">
        <f t="shared" si="6"/>
        <v>0</v>
      </c>
      <c r="T41" s="118"/>
      <c r="U41" s="109">
        <f>SUM(K41,M41,O41,Q41,S41)</f>
        <v>0</v>
      </c>
    </row>
    <row r="42" spans="1:21">
      <c r="A42" s="175"/>
      <c r="E42" s="10"/>
      <c r="F42" s="33" t="s">
        <v>15</v>
      </c>
      <c r="G42" s="33"/>
      <c r="H42" s="33"/>
      <c r="I42" s="33"/>
      <c r="J42" s="34"/>
      <c r="K42" s="135">
        <f>SUM(K40:K41)</f>
        <v>0</v>
      </c>
      <c r="L42" s="124"/>
      <c r="M42" s="135">
        <f>SUM(M40:M41)</f>
        <v>0</v>
      </c>
      <c r="N42" s="124"/>
      <c r="O42" s="135">
        <f>SUM(O40:O41)</f>
        <v>0</v>
      </c>
      <c r="P42" s="124"/>
      <c r="Q42" s="135">
        <f>SUM(Q40:Q41)</f>
        <v>0</v>
      </c>
      <c r="R42" s="117"/>
      <c r="S42" s="135">
        <f>SUM(S40:S41)</f>
        <v>0</v>
      </c>
      <c r="T42" s="118"/>
      <c r="U42" s="125">
        <f>SUM(K42,M42,O42,Q42,S42)</f>
        <v>0</v>
      </c>
    </row>
    <row r="43" spans="1:21">
      <c r="A43" s="175"/>
      <c r="E43" s="10"/>
      <c r="F43" s="33"/>
      <c r="G43" s="33"/>
      <c r="H43" s="33"/>
      <c r="I43" s="33"/>
      <c r="J43" s="34"/>
      <c r="K43" s="104"/>
      <c r="L43" s="130"/>
      <c r="M43" s="104"/>
      <c r="N43" s="130"/>
      <c r="O43" s="104"/>
      <c r="P43" s="130"/>
      <c r="Q43" s="104"/>
      <c r="R43" s="117"/>
      <c r="S43" s="104"/>
      <c r="T43" s="118"/>
      <c r="U43" s="114"/>
    </row>
    <row r="44" spans="1:21">
      <c r="A44" s="192">
        <v>0</v>
      </c>
      <c r="B44" s="2" t="s">
        <v>41</v>
      </c>
      <c r="C44" s="27">
        <f>D44*26.1</f>
        <v>0</v>
      </c>
      <c r="D44" s="178">
        <v>0</v>
      </c>
      <c r="E44" s="176">
        <v>0</v>
      </c>
      <c r="F44" s="145">
        <f>12*E44</f>
        <v>0</v>
      </c>
      <c r="G44" s="145">
        <v>0</v>
      </c>
      <c r="H44" s="145">
        <v>0</v>
      </c>
      <c r="I44" s="145">
        <v>0</v>
      </c>
      <c r="J44" s="34"/>
      <c r="K44" s="134">
        <f>ROUND(C44*E44,0)</f>
        <v>0</v>
      </c>
      <c r="L44" s="117"/>
      <c r="M44" s="134">
        <f>K44</f>
        <v>0</v>
      </c>
      <c r="N44" s="117"/>
      <c r="O44" s="134">
        <f>M44</f>
        <v>0</v>
      </c>
      <c r="P44" s="117"/>
      <c r="Q44" s="134">
        <f>O44</f>
        <v>0</v>
      </c>
      <c r="R44" s="117"/>
      <c r="S44" s="134">
        <f>Q44</f>
        <v>0</v>
      </c>
      <c r="T44" s="131"/>
      <c r="U44" s="109">
        <f>SUM(K44,M44,O44,Q44,S44)</f>
        <v>0</v>
      </c>
    </row>
    <row r="45" spans="1:21">
      <c r="A45" s="175"/>
      <c r="E45" s="30" t="s">
        <v>14</v>
      </c>
      <c r="F45" s="193">
        <f>B92</f>
        <v>0</v>
      </c>
      <c r="G45" s="35"/>
      <c r="H45" s="35"/>
      <c r="I45" s="35"/>
      <c r="J45" s="34"/>
      <c r="K45" s="120">
        <f>K44*$F$49</f>
        <v>0</v>
      </c>
      <c r="L45" s="132"/>
      <c r="M45" s="120">
        <f t="shared" ref="M45:S45" si="7">M44*$F$49</f>
        <v>0</v>
      </c>
      <c r="N45" s="132"/>
      <c r="O45" s="120">
        <f t="shared" si="7"/>
        <v>0</v>
      </c>
      <c r="P45" s="132"/>
      <c r="Q45" s="120">
        <f t="shared" si="7"/>
        <v>0</v>
      </c>
      <c r="R45" s="132"/>
      <c r="S45" s="120">
        <f t="shared" si="7"/>
        <v>0</v>
      </c>
      <c r="T45" s="131"/>
      <c r="U45" s="109">
        <f>SUM(K45,M45,O45,Q45,S45)</f>
        <v>0</v>
      </c>
    </row>
    <row r="46" spans="1:21">
      <c r="A46" s="175"/>
      <c r="E46" s="10"/>
      <c r="F46" s="33" t="s">
        <v>15</v>
      </c>
      <c r="G46" s="33"/>
      <c r="H46" s="33"/>
      <c r="I46" s="33"/>
      <c r="J46" s="34"/>
      <c r="K46" s="135">
        <f>SUM(K44:K45)</f>
        <v>0</v>
      </c>
      <c r="L46" s="124"/>
      <c r="M46" s="135">
        <f>SUM(M44:M45)</f>
        <v>0</v>
      </c>
      <c r="N46" s="124"/>
      <c r="O46" s="135">
        <f>SUM(O44:O45)</f>
        <v>0</v>
      </c>
      <c r="P46" s="124"/>
      <c r="Q46" s="135">
        <f>SUM(Q44:Q45)</f>
        <v>0</v>
      </c>
      <c r="R46" s="130"/>
      <c r="S46" s="135">
        <f>SUM(S44:S45)</f>
        <v>0</v>
      </c>
      <c r="T46" s="133"/>
      <c r="U46" s="125">
        <f>SUM(K46,M46,O46,Q46,S46)</f>
        <v>0</v>
      </c>
    </row>
    <row r="47" spans="1:21">
      <c r="A47" s="175"/>
      <c r="E47" s="10"/>
      <c r="F47" s="33"/>
      <c r="G47" s="33"/>
      <c r="H47" s="33"/>
      <c r="I47" s="33"/>
      <c r="J47" s="34"/>
      <c r="K47" s="104"/>
      <c r="L47" s="130"/>
      <c r="M47" s="104"/>
      <c r="N47" s="130"/>
      <c r="O47" s="104"/>
      <c r="P47" s="130"/>
      <c r="Q47" s="104"/>
      <c r="R47" s="117"/>
      <c r="S47" s="104"/>
      <c r="T47" s="118"/>
      <c r="U47" s="114"/>
    </row>
    <row r="48" spans="1:21">
      <c r="A48" s="192">
        <v>0</v>
      </c>
      <c r="B48" s="2" t="s">
        <v>48</v>
      </c>
      <c r="C48" s="27">
        <f>D48*26.1</f>
        <v>0</v>
      </c>
      <c r="D48" s="178">
        <v>0</v>
      </c>
      <c r="E48" s="176">
        <v>0</v>
      </c>
      <c r="F48" s="145">
        <f>12*E48</f>
        <v>0</v>
      </c>
      <c r="G48" s="145">
        <v>0</v>
      </c>
      <c r="H48" s="145">
        <v>0</v>
      </c>
      <c r="I48" s="145">
        <v>0</v>
      </c>
      <c r="J48" s="34"/>
      <c r="K48" s="134">
        <f>ROUND(C48*E48,0)</f>
        <v>0</v>
      </c>
      <c r="L48" s="117"/>
      <c r="M48" s="134">
        <f>K48</f>
        <v>0</v>
      </c>
      <c r="N48" s="117"/>
      <c r="O48" s="134">
        <f>M48</f>
        <v>0</v>
      </c>
      <c r="P48" s="117"/>
      <c r="Q48" s="134">
        <f>O48</f>
        <v>0</v>
      </c>
      <c r="R48" s="117"/>
      <c r="S48" s="134">
        <f>Q48</f>
        <v>0</v>
      </c>
      <c r="T48" s="131"/>
      <c r="U48" s="109">
        <f>SUM(K48,M48,O48,Q48,S48)</f>
        <v>0</v>
      </c>
    </row>
    <row r="49" spans="1:21">
      <c r="A49" s="173"/>
      <c r="E49" s="30" t="s">
        <v>14</v>
      </c>
      <c r="F49" s="193">
        <f>B92</f>
        <v>0</v>
      </c>
      <c r="G49" s="35"/>
      <c r="H49" s="35"/>
      <c r="I49" s="35"/>
      <c r="J49" s="34"/>
      <c r="K49" s="120">
        <f>K48*$F$49</f>
        <v>0</v>
      </c>
      <c r="L49" s="132"/>
      <c r="M49" s="120">
        <f t="shared" ref="M49:S49" si="8">M48*$F$49</f>
        <v>0</v>
      </c>
      <c r="N49" s="132"/>
      <c r="O49" s="120">
        <f t="shared" si="8"/>
        <v>0</v>
      </c>
      <c r="P49" s="132"/>
      <c r="Q49" s="120">
        <f t="shared" si="8"/>
        <v>0</v>
      </c>
      <c r="R49" s="132"/>
      <c r="S49" s="120">
        <f t="shared" si="8"/>
        <v>0</v>
      </c>
      <c r="T49" s="131"/>
      <c r="U49" s="109">
        <f>SUM(K49,M49,O49,Q49,S49)</f>
        <v>0</v>
      </c>
    </row>
    <row r="50" spans="1:21">
      <c r="A50" s="173"/>
      <c r="E50" s="10"/>
      <c r="F50" s="33" t="s">
        <v>15</v>
      </c>
      <c r="G50" s="33"/>
      <c r="H50" s="33"/>
      <c r="I50" s="33"/>
      <c r="J50" s="34"/>
      <c r="K50" s="135">
        <f>SUM(K48:K49)</f>
        <v>0</v>
      </c>
      <c r="L50" s="124"/>
      <c r="M50" s="135">
        <f>SUM(M48:M49)</f>
        <v>0</v>
      </c>
      <c r="N50" s="124"/>
      <c r="O50" s="135">
        <f>SUM(O48:O49)</f>
        <v>0</v>
      </c>
      <c r="P50" s="124"/>
      <c r="Q50" s="135">
        <f>SUM(Q48:Q49)</f>
        <v>0</v>
      </c>
      <c r="R50" s="130"/>
      <c r="S50" s="135">
        <f>SUM(S48:S49)</f>
        <v>0</v>
      </c>
      <c r="T50" s="133"/>
      <c r="U50" s="125">
        <f>SUM(K50,M50,O50,Q50,S50)</f>
        <v>0</v>
      </c>
    </row>
    <row r="51" spans="1:21" ht="15.75" thickBot="1">
      <c r="A51" s="174"/>
      <c r="B51" s="27"/>
      <c r="C51" s="27"/>
      <c r="D51" s="27"/>
      <c r="F51" s="33"/>
      <c r="G51" s="33"/>
      <c r="H51" s="33"/>
      <c r="I51" s="33"/>
      <c r="J51" s="34"/>
      <c r="K51" s="73"/>
      <c r="L51" s="40"/>
      <c r="M51" s="73"/>
      <c r="N51" s="40"/>
      <c r="O51" s="73"/>
      <c r="P51" s="40"/>
      <c r="Q51" s="73"/>
      <c r="R51" s="34"/>
      <c r="S51" s="73"/>
      <c r="T51" s="13"/>
      <c r="U51" s="75"/>
    </row>
    <row r="52" spans="1:21" ht="15.75" customHeight="1" thickBot="1">
      <c r="A52" s="200" t="s">
        <v>45</v>
      </c>
      <c r="B52" s="201"/>
      <c r="C52" s="201"/>
      <c r="D52" s="201"/>
      <c r="E52" s="201"/>
      <c r="F52" s="201"/>
      <c r="G52" s="201"/>
      <c r="H52" s="201"/>
      <c r="I52" s="201"/>
      <c r="J52" s="42"/>
      <c r="K52" s="148">
        <f>SUM(K34,K38,K42,K46,K50)</f>
        <v>0</v>
      </c>
      <c r="L52" s="97"/>
      <c r="M52" s="148">
        <f>SUM(M34,M38,M42,M46,M50)</f>
        <v>0</v>
      </c>
      <c r="N52" s="97"/>
      <c r="O52" s="148">
        <f>SUM(O34,O38,O42,O46,O50)</f>
        <v>0</v>
      </c>
      <c r="P52" s="97"/>
      <c r="Q52" s="148">
        <f>SUM(Q34,Q38,Q42,Q46,Q50)</f>
        <v>0</v>
      </c>
      <c r="R52" s="98"/>
      <c r="S52" s="148">
        <f>SUM(S34,S38,S42,S46,S50)</f>
        <v>0</v>
      </c>
      <c r="T52" s="99"/>
      <c r="U52" s="149">
        <f>SUM(K52,M52,O52,Q52,S52)</f>
        <v>0</v>
      </c>
    </row>
    <row r="53" spans="1:21" ht="15.75" thickBot="1">
      <c r="A53" s="36"/>
      <c r="B53" s="41"/>
      <c r="C53" s="41"/>
      <c r="D53" s="41"/>
      <c r="F53" s="32"/>
      <c r="G53" s="32"/>
      <c r="H53" s="32"/>
      <c r="I53" s="32"/>
      <c r="J53" s="34"/>
      <c r="K53" s="38"/>
      <c r="L53" s="39"/>
      <c r="M53" s="38"/>
      <c r="N53" s="34"/>
      <c r="O53" s="38"/>
      <c r="P53" s="34"/>
      <c r="Q53" s="38"/>
      <c r="R53" s="34"/>
      <c r="S53" s="38"/>
      <c r="T53" s="13"/>
      <c r="U53" s="76"/>
    </row>
    <row r="54" spans="1:21" ht="15.75" thickBot="1">
      <c r="A54" s="200" t="s">
        <v>16</v>
      </c>
      <c r="B54" s="201"/>
      <c r="C54" s="201"/>
      <c r="D54" s="201"/>
      <c r="E54" s="201"/>
      <c r="F54" s="201"/>
      <c r="G54" s="201"/>
      <c r="H54" s="201"/>
      <c r="I54" s="201"/>
      <c r="J54" s="42"/>
      <c r="K54" s="151">
        <f>SUM(K29,K52)</f>
        <v>0</v>
      </c>
      <c r="L54" s="42"/>
      <c r="M54" s="151">
        <f>SUM(M29,M52)</f>
        <v>0</v>
      </c>
      <c r="N54" s="42"/>
      <c r="O54" s="151">
        <f>SUM(O29,O52)</f>
        <v>0</v>
      </c>
      <c r="P54" s="42"/>
      <c r="Q54" s="151">
        <f>SUM(Q29,Q52)</f>
        <v>0</v>
      </c>
      <c r="R54" s="34"/>
      <c r="S54" s="151">
        <f>SUM(S29,S52)</f>
        <v>0</v>
      </c>
      <c r="T54" s="13"/>
      <c r="U54" s="150">
        <f>SUM(K54,M54,O54,Q54,S54)</f>
        <v>0</v>
      </c>
    </row>
    <row r="55" spans="1:21">
      <c r="A55" s="197" t="s">
        <v>26</v>
      </c>
      <c r="B55" s="197"/>
      <c r="C55" s="197"/>
      <c r="D55" s="197"/>
      <c r="F55" s="33"/>
      <c r="G55" s="33"/>
      <c r="H55" s="33"/>
      <c r="I55" s="33"/>
      <c r="J55" s="34"/>
      <c r="K55" s="29"/>
      <c r="L55" s="39"/>
      <c r="M55" s="29"/>
      <c r="N55" s="34"/>
      <c r="O55" s="105"/>
      <c r="P55" s="34"/>
      <c r="Q55" s="29"/>
      <c r="R55" s="34"/>
      <c r="S55" s="29"/>
      <c r="T55" s="13"/>
      <c r="U55" s="75"/>
    </row>
    <row r="56" spans="1:21">
      <c r="A56" s="36"/>
      <c r="B56" s="41"/>
      <c r="C56" s="41"/>
      <c r="D56" s="41"/>
      <c r="F56" s="33"/>
      <c r="G56" s="33"/>
      <c r="H56" s="33"/>
      <c r="I56" s="33"/>
      <c r="J56" s="34"/>
      <c r="K56" s="184">
        <v>0</v>
      </c>
      <c r="L56" s="34"/>
      <c r="M56" s="115">
        <f>K56</f>
        <v>0</v>
      </c>
      <c r="N56" s="106">
        <f t="shared" ref="N56:O56" si="9">L56</f>
        <v>0</v>
      </c>
      <c r="O56" s="115">
        <f t="shared" si="9"/>
        <v>0</v>
      </c>
      <c r="P56" s="34"/>
      <c r="Q56" s="115">
        <f>O56</f>
        <v>0</v>
      </c>
      <c r="R56" s="34"/>
      <c r="S56" s="115">
        <f>Q56</f>
        <v>0</v>
      </c>
      <c r="T56" s="13"/>
      <c r="U56" s="109">
        <f>SUM(K56,M56,O56,Q56,S56)</f>
        <v>0</v>
      </c>
    </row>
    <row r="57" spans="1:21">
      <c r="A57" s="36"/>
      <c r="B57" s="41"/>
      <c r="C57" s="41"/>
      <c r="D57" s="41"/>
      <c r="E57" s="203" t="s">
        <v>17</v>
      </c>
      <c r="F57" s="203"/>
      <c r="G57" s="203"/>
      <c r="H57" s="203"/>
      <c r="I57" s="203"/>
      <c r="J57" s="34"/>
      <c r="K57" s="107">
        <f>SUM(K56)</f>
        <v>0</v>
      </c>
      <c r="L57" s="43"/>
      <c r="M57" s="107">
        <f>SUM(M56)</f>
        <v>0</v>
      </c>
      <c r="N57" s="43"/>
      <c r="O57" s="107">
        <f>SUM(O56)</f>
        <v>0</v>
      </c>
      <c r="P57" s="43"/>
      <c r="Q57" s="107">
        <f>SUM(Q56)</f>
        <v>0</v>
      </c>
      <c r="R57" s="34"/>
      <c r="S57" s="107">
        <f>SUM(S56)</f>
        <v>0</v>
      </c>
      <c r="T57" s="13"/>
      <c r="U57" s="125">
        <f>SUM(K57,M57,O57,Q57,S57)</f>
        <v>0</v>
      </c>
    </row>
    <row r="58" spans="1:21">
      <c r="A58" s="36" t="s">
        <v>18</v>
      </c>
      <c r="B58" s="41"/>
      <c r="C58" s="41"/>
      <c r="D58" s="41"/>
      <c r="F58" s="33"/>
      <c r="G58" s="33"/>
      <c r="H58" s="33"/>
      <c r="I58" s="33"/>
      <c r="J58" s="34"/>
      <c r="K58" s="29"/>
      <c r="L58" s="34"/>
      <c r="M58" s="29"/>
      <c r="N58" s="34"/>
      <c r="O58" s="29"/>
      <c r="P58" s="34"/>
      <c r="Q58" s="29"/>
      <c r="R58" s="34"/>
      <c r="S58" s="29"/>
      <c r="T58" s="13"/>
      <c r="U58" s="75"/>
    </row>
    <row r="59" spans="1:21">
      <c r="A59" s="36"/>
      <c r="B59" s="202" t="s">
        <v>54</v>
      </c>
      <c r="C59" s="202"/>
      <c r="D59" s="202"/>
      <c r="E59" s="202"/>
      <c r="F59" s="202"/>
      <c r="G59" s="202"/>
      <c r="H59" s="202"/>
      <c r="I59" s="202"/>
      <c r="J59" s="45"/>
      <c r="K59" s="29"/>
      <c r="L59" s="46"/>
      <c r="M59" s="29"/>
      <c r="N59" s="46"/>
      <c r="O59" s="29"/>
      <c r="P59" s="47"/>
      <c r="Q59" s="29"/>
      <c r="R59" s="45"/>
      <c r="S59" s="29"/>
      <c r="T59" s="13"/>
      <c r="U59" s="75"/>
    </row>
    <row r="60" spans="1:21">
      <c r="A60" s="36"/>
      <c r="B60" s="37"/>
      <c r="C60" s="41"/>
      <c r="D60" s="41"/>
      <c r="E60" s="195" t="s">
        <v>24</v>
      </c>
      <c r="F60" s="195"/>
      <c r="G60" s="195"/>
      <c r="H60" s="195"/>
      <c r="I60" s="195"/>
      <c r="J60" s="45"/>
      <c r="K60" s="186">
        <v>0</v>
      </c>
      <c r="L60" s="46"/>
      <c r="M60" s="115">
        <f>K60</f>
        <v>0</v>
      </c>
      <c r="N60" s="46"/>
      <c r="O60" s="115">
        <f>M60</f>
        <v>0</v>
      </c>
      <c r="P60" s="47"/>
      <c r="Q60" s="115">
        <f>O60</f>
        <v>0</v>
      </c>
      <c r="R60" s="45"/>
      <c r="S60" s="115">
        <f>Q60</f>
        <v>0</v>
      </c>
      <c r="T60" s="13"/>
      <c r="U60" s="109">
        <f>SUM(K60,M60,O60,Q60,S60)</f>
        <v>0</v>
      </c>
    </row>
    <row r="61" spans="1:21">
      <c r="A61" s="36"/>
      <c r="B61" s="37"/>
      <c r="C61" s="41"/>
      <c r="D61" s="41"/>
      <c r="E61" s="195" t="s">
        <v>25</v>
      </c>
      <c r="F61" s="195"/>
      <c r="G61" s="195"/>
      <c r="H61" s="195"/>
      <c r="I61" s="195"/>
      <c r="J61" s="45"/>
      <c r="K61" s="187">
        <v>0</v>
      </c>
      <c r="L61" s="46"/>
      <c r="M61" s="157">
        <f>K61</f>
        <v>0</v>
      </c>
      <c r="N61" s="103">
        <f t="shared" ref="N61:S61" si="10">L61</f>
        <v>0</v>
      </c>
      <c r="O61" s="157">
        <f t="shared" si="10"/>
        <v>0</v>
      </c>
      <c r="P61" s="103">
        <f t="shared" si="10"/>
        <v>0</v>
      </c>
      <c r="Q61" s="157">
        <f t="shared" si="10"/>
        <v>0</v>
      </c>
      <c r="R61" s="103">
        <f t="shared" si="10"/>
        <v>0</v>
      </c>
      <c r="S61" s="157">
        <f t="shared" si="10"/>
        <v>0</v>
      </c>
      <c r="T61" s="13"/>
      <c r="U61" s="110">
        <f>SUM(K61,M61,O61,Q61,S61)</f>
        <v>0</v>
      </c>
    </row>
    <row r="62" spans="1:21">
      <c r="A62" s="36"/>
      <c r="B62" s="41"/>
      <c r="C62" s="41"/>
      <c r="D62" s="41"/>
      <c r="E62" s="203" t="s">
        <v>19</v>
      </c>
      <c r="F62" s="203"/>
      <c r="G62" s="203"/>
      <c r="H62" s="203"/>
      <c r="I62" s="203"/>
      <c r="J62" s="45"/>
      <c r="K62" s="107">
        <f>SUM(K60:K61)</f>
        <v>0</v>
      </c>
      <c r="L62" s="108">
        <f t="shared" ref="L62:R62" si="11">SUM(L60:L61)</f>
        <v>0</v>
      </c>
      <c r="M62" s="107">
        <f>SUM(M60:M61)</f>
        <v>0</v>
      </c>
      <c r="N62" s="108">
        <f t="shared" si="11"/>
        <v>0</v>
      </c>
      <c r="O62" s="107">
        <f>SUM(O60:O61)</f>
        <v>0</v>
      </c>
      <c r="P62" s="108">
        <f t="shared" si="11"/>
        <v>0</v>
      </c>
      <c r="Q62" s="107">
        <f>SUM(Q60:Q61)</f>
        <v>0</v>
      </c>
      <c r="R62" s="108">
        <f t="shared" si="11"/>
        <v>0</v>
      </c>
      <c r="S62" s="107">
        <f>SUM(S60:S61)</f>
        <v>0</v>
      </c>
      <c r="T62" s="108">
        <f t="shared" ref="T62" si="12">SUM(T60:T61)</f>
        <v>0</v>
      </c>
      <c r="U62" s="125">
        <f>SUM(K62,M62,O62,Q62,S62)</f>
        <v>0</v>
      </c>
    </row>
    <row r="63" spans="1:21">
      <c r="A63" s="197" t="s">
        <v>27</v>
      </c>
      <c r="B63" s="197"/>
      <c r="C63" s="197"/>
      <c r="D63" s="197"/>
      <c r="E63" s="197"/>
      <c r="F63" s="44"/>
      <c r="G63" s="44"/>
      <c r="H63" s="44"/>
      <c r="I63" s="44"/>
      <c r="J63" s="45"/>
      <c r="K63" s="48"/>
      <c r="L63" s="45"/>
      <c r="M63" s="48"/>
      <c r="N63" s="45"/>
      <c r="O63" s="48"/>
      <c r="P63" s="45"/>
      <c r="Q63" s="48"/>
      <c r="R63" s="45"/>
      <c r="S63" s="48"/>
      <c r="T63" s="13"/>
      <c r="U63" s="77"/>
    </row>
    <row r="64" spans="1:21">
      <c r="A64" s="21"/>
      <c r="B64" s="37"/>
      <c r="C64" s="37"/>
      <c r="D64" s="37"/>
      <c r="E64" s="44"/>
      <c r="F64" s="44"/>
      <c r="G64" s="44"/>
      <c r="H64" s="44"/>
      <c r="I64" s="44"/>
      <c r="J64" s="45"/>
      <c r="K64" s="184">
        <v>0</v>
      </c>
      <c r="L64" s="141"/>
      <c r="M64" s="146">
        <f>K64</f>
        <v>0</v>
      </c>
      <c r="N64" s="141"/>
      <c r="O64" s="146">
        <f>M64</f>
        <v>0</v>
      </c>
      <c r="P64" s="141"/>
      <c r="Q64" s="146">
        <f>O64</f>
        <v>0</v>
      </c>
      <c r="R64" s="141"/>
      <c r="S64" s="146">
        <f>Q64</f>
        <v>0</v>
      </c>
      <c r="T64" s="142"/>
      <c r="U64" s="147">
        <f>SUM(K64,M64,O64,Q64,S64)</f>
        <v>0</v>
      </c>
    </row>
    <row r="65" spans="1:22">
      <c r="A65" s="21"/>
      <c r="B65" s="37"/>
      <c r="C65" s="37"/>
      <c r="D65" s="203" t="s">
        <v>57</v>
      </c>
      <c r="E65" s="203"/>
      <c r="F65" s="203"/>
      <c r="G65" s="203"/>
      <c r="H65" s="203"/>
      <c r="I65" s="203"/>
      <c r="J65" s="45"/>
      <c r="K65" s="143">
        <f>SUM(K64)</f>
        <v>0</v>
      </c>
      <c r="L65" s="45"/>
      <c r="M65" s="143">
        <f>SUM(M64)</f>
        <v>0</v>
      </c>
      <c r="N65" s="45"/>
      <c r="O65" s="143">
        <f>SUM(O64)</f>
        <v>0</v>
      </c>
      <c r="P65" s="45"/>
      <c r="Q65" s="143">
        <f>SUM(Q64)</f>
        <v>0</v>
      </c>
      <c r="R65" s="45"/>
      <c r="S65" s="143">
        <f>SUM(S64)</f>
        <v>0</v>
      </c>
      <c r="T65" s="13"/>
      <c r="U65" s="144">
        <f>SUM(K65,M65,O65,Q65,S65)</f>
        <v>0</v>
      </c>
    </row>
    <row r="66" spans="1:22">
      <c r="A66" s="21" t="s">
        <v>20</v>
      </c>
      <c r="B66" s="37"/>
      <c r="C66" s="37"/>
      <c r="D66" s="37"/>
      <c r="E66" s="44"/>
      <c r="F66" s="44"/>
      <c r="G66" s="44"/>
      <c r="H66" s="44"/>
      <c r="I66" s="44"/>
      <c r="J66" s="45"/>
      <c r="K66" s="48"/>
      <c r="L66" s="45"/>
      <c r="M66" s="48"/>
      <c r="N66" s="45"/>
      <c r="O66" s="48"/>
      <c r="P66" s="45"/>
      <c r="Q66" s="48"/>
      <c r="R66" s="45"/>
      <c r="S66" s="48"/>
      <c r="T66" s="13"/>
      <c r="U66" s="77"/>
    </row>
    <row r="67" spans="1:22">
      <c r="A67" s="36"/>
      <c r="B67" s="202" t="s">
        <v>28</v>
      </c>
      <c r="C67" s="202"/>
      <c r="D67" s="202"/>
      <c r="E67" s="202"/>
      <c r="F67" s="202"/>
      <c r="G67" s="202"/>
      <c r="H67" s="202"/>
      <c r="I67" s="202"/>
      <c r="J67" s="45"/>
      <c r="K67" s="185">
        <v>0</v>
      </c>
      <c r="L67" s="94"/>
      <c r="M67" s="111">
        <f>K67</f>
        <v>0</v>
      </c>
      <c r="N67" s="94"/>
      <c r="O67" s="111">
        <f>M67</f>
        <v>0</v>
      </c>
      <c r="P67" s="94"/>
      <c r="Q67" s="111">
        <f>O67</f>
        <v>0</v>
      </c>
      <c r="R67" s="94"/>
      <c r="S67" s="111">
        <f>Q67</f>
        <v>0</v>
      </c>
      <c r="T67" s="13"/>
      <c r="U67" s="113">
        <f>SUM(K67,M67,O67,Q67,S67)</f>
        <v>0</v>
      </c>
      <c r="V67" s="49"/>
    </row>
    <row r="68" spans="1:22">
      <c r="A68" s="36"/>
      <c r="B68" s="202" t="s">
        <v>29</v>
      </c>
      <c r="C68" s="202"/>
      <c r="D68" s="202"/>
      <c r="E68" s="202"/>
      <c r="F68" s="202"/>
      <c r="G68" s="202"/>
      <c r="H68" s="202"/>
      <c r="I68" s="202"/>
      <c r="J68" s="45"/>
      <c r="K68" s="185">
        <v>0</v>
      </c>
      <c r="L68" s="45"/>
      <c r="M68" s="112">
        <f>K68</f>
        <v>0</v>
      </c>
      <c r="N68" s="45"/>
      <c r="O68" s="112">
        <f t="shared" ref="O68:O71" si="13">M68</f>
        <v>0</v>
      </c>
      <c r="P68" s="45"/>
      <c r="Q68" s="112">
        <f t="shared" ref="Q68:Q71" si="14">O68</f>
        <v>0</v>
      </c>
      <c r="R68" s="45"/>
      <c r="S68" s="112">
        <f t="shared" ref="S68:S71" si="15">Q68</f>
        <v>0</v>
      </c>
      <c r="T68" s="13"/>
      <c r="U68" s="113">
        <f t="shared" ref="U68:U77" si="16">SUM(K68,M68,O68,Q68,S68)</f>
        <v>0</v>
      </c>
      <c r="V68" s="49"/>
    </row>
    <row r="69" spans="1:22">
      <c r="A69" s="36"/>
      <c r="B69" s="202" t="s">
        <v>30</v>
      </c>
      <c r="C69" s="202"/>
      <c r="D69" s="202"/>
      <c r="E69" s="202"/>
      <c r="F69" s="202"/>
      <c r="G69" s="202"/>
      <c r="H69" s="202"/>
      <c r="I69" s="202"/>
      <c r="J69" s="45"/>
      <c r="K69" s="185">
        <v>0</v>
      </c>
      <c r="L69" s="45"/>
      <c r="M69" s="112">
        <f t="shared" ref="M69" si="17">K69</f>
        <v>0</v>
      </c>
      <c r="N69" s="45"/>
      <c r="O69" s="112">
        <f t="shared" ref="O69" si="18">M69</f>
        <v>0</v>
      </c>
      <c r="P69" s="45"/>
      <c r="Q69" s="112">
        <f t="shared" ref="Q69" si="19">O69</f>
        <v>0</v>
      </c>
      <c r="R69" s="45"/>
      <c r="S69" s="112">
        <f t="shared" ref="S69" si="20">Q69</f>
        <v>0</v>
      </c>
      <c r="T69" s="13"/>
      <c r="U69" s="113">
        <f t="shared" si="16"/>
        <v>0</v>
      </c>
      <c r="V69" s="49"/>
    </row>
    <row r="70" spans="1:22">
      <c r="A70" s="36"/>
      <c r="B70" s="202" t="s">
        <v>31</v>
      </c>
      <c r="C70" s="202"/>
      <c r="D70" s="202"/>
      <c r="E70" s="202"/>
      <c r="F70" s="202"/>
      <c r="G70" s="202"/>
      <c r="H70" s="202"/>
      <c r="I70" s="202"/>
      <c r="J70" s="45"/>
      <c r="K70" s="185">
        <v>0</v>
      </c>
      <c r="L70" s="45"/>
      <c r="M70" s="112">
        <f t="shared" ref="M70" si="21">K70</f>
        <v>0</v>
      </c>
      <c r="N70" s="45"/>
      <c r="O70" s="112">
        <f t="shared" ref="O70" si="22">M70</f>
        <v>0</v>
      </c>
      <c r="P70" s="45"/>
      <c r="Q70" s="112">
        <f t="shared" ref="Q70" si="23">O70</f>
        <v>0</v>
      </c>
      <c r="R70" s="45"/>
      <c r="S70" s="112">
        <f t="shared" ref="S70" si="24">Q70</f>
        <v>0</v>
      </c>
      <c r="T70" s="13"/>
      <c r="U70" s="113">
        <f t="shared" si="16"/>
        <v>0</v>
      </c>
      <c r="V70" s="49"/>
    </row>
    <row r="71" spans="1:22">
      <c r="A71" s="36"/>
      <c r="B71" s="202" t="s">
        <v>32</v>
      </c>
      <c r="C71" s="202"/>
      <c r="D71" s="202"/>
      <c r="E71" s="202"/>
      <c r="F71" s="202"/>
      <c r="G71" s="202"/>
      <c r="H71" s="202"/>
      <c r="I71" s="202"/>
      <c r="J71" s="45"/>
      <c r="K71" s="185">
        <v>0</v>
      </c>
      <c r="L71" s="102">
        <v>0</v>
      </c>
      <c r="M71" s="112">
        <v>0</v>
      </c>
      <c r="N71" s="50"/>
      <c r="O71" s="112">
        <f t="shared" si="13"/>
        <v>0</v>
      </c>
      <c r="P71" s="50"/>
      <c r="Q71" s="112">
        <f t="shared" si="14"/>
        <v>0</v>
      </c>
      <c r="R71" s="45"/>
      <c r="S71" s="112">
        <f t="shared" si="15"/>
        <v>0</v>
      </c>
      <c r="T71" s="13"/>
      <c r="U71" s="113">
        <f t="shared" si="16"/>
        <v>0</v>
      </c>
      <c r="V71" s="51"/>
    </row>
    <row r="72" spans="1:22">
      <c r="A72" s="36"/>
      <c r="B72" s="206" t="s">
        <v>78</v>
      </c>
      <c r="C72" s="206"/>
      <c r="D72" s="206"/>
      <c r="E72" s="206"/>
      <c r="F72" s="206"/>
      <c r="G72" s="206"/>
      <c r="H72" s="206"/>
      <c r="I72" s="206"/>
      <c r="J72" s="45"/>
      <c r="K72" s="185">
        <v>0</v>
      </c>
      <c r="L72" s="50"/>
      <c r="M72" s="112">
        <f>K72</f>
        <v>0</v>
      </c>
      <c r="N72" s="50"/>
      <c r="O72" s="112">
        <f t="shared" ref="O72:O74" si="25">M72</f>
        <v>0</v>
      </c>
      <c r="P72" s="53"/>
      <c r="Q72" s="112">
        <f t="shared" ref="Q72:Q74" si="26">O72</f>
        <v>0</v>
      </c>
      <c r="R72" s="45">
        <v>0</v>
      </c>
      <c r="S72" s="112">
        <f t="shared" ref="S72:S74" si="27">Q72</f>
        <v>0</v>
      </c>
      <c r="T72" s="13"/>
      <c r="U72" s="113">
        <f t="shared" si="16"/>
        <v>0</v>
      </c>
      <c r="V72" s="54"/>
    </row>
    <row r="73" spans="1:22">
      <c r="A73" s="36"/>
      <c r="B73" s="202" t="s">
        <v>33</v>
      </c>
      <c r="C73" s="202"/>
      <c r="D73" s="202"/>
      <c r="E73" s="202"/>
      <c r="F73" s="202"/>
      <c r="G73" s="202"/>
      <c r="H73" s="202"/>
      <c r="I73" s="202"/>
      <c r="J73" s="45"/>
      <c r="K73" s="185">
        <v>0</v>
      </c>
      <c r="L73" s="45"/>
      <c r="M73" s="112">
        <f t="shared" ref="M73" si="28">K73</f>
        <v>0</v>
      </c>
      <c r="N73" s="45"/>
      <c r="O73" s="112">
        <f t="shared" ref="O73" si="29">M73</f>
        <v>0</v>
      </c>
      <c r="P73" s="45"/>
      <c r="Q73" s="112">
        <f t="shared" ref="Q73" si="30">O73</f>
        <v>0</v>
      </c>
      <c r="R73" s="45"/>
      <c r="S73" s="112">
        <f t="shared" ref="S73" si="31">Q73</f>
        <v>0</v>
      </c>
      <c r="T73" s="13"/>
      <c r="U73" s="113">
        <f t="shared" si="16"/>
        <v>0</v>
      </c>
      <c r="V73" s="49"/>
    </row>
    <row r="74" spans="1:22">
      <c r="A74" s="36"/>
      <c r="B74" s="202" t="s">
        <v>34</v>
      </c>
      <c r="C74" s="202"/>
      <c r="D74" s="202"/>
      <c r="E74" s="202"/>
      <c r="F74" s="202"/>
      <c r="G74" s="202"/>
      <c r="H74" s="202"/>
      <c r="I74" s="202"/>
      <c r="J74" s="45"/>
      <c r="K74" s="185">
        <v>0</v>
      </c>
      <c r="L74" s="45"/>
      <c r="M74" s="112">
        <f t="shared" ref="M74:M75" si="32">K74</f>
        <v>0</v>
      </c>
      <c r="N74" s="45"/>
      <c r="O74" s="112">
        <f t="shared" si="25"/>
        <v>0</v>
      </c>
      <c r="P74" s="45"/>
      <c r="Q74" s="112">
        <f t="shared" si="26"/>
        <v>0</v>
      </c>
      <c r="R74" s="45"/>
      <c r="S74" s="112">
        <f t="shared" si="27"/>
        <v>0</v>
      </c>
      <c r="T74" s="13"/>
      <c r="U74" s="113">
        <f t="shared" si="16"/>
        <v>0</v>
      </c>
      <c r="V74" s="49"/>
    </row>
    <row r="75" spans="1:22">
      <c r="A75" s="36"/>
      <c r="B75" s="206" t="s">
        <v>77</v>
      </c>
      <c r="C75" s="206"/>
      <c r="D75" s="206"/>
      <c r="E75" s="206"/>
      <c r="F75" s="206"/>
      <c r="G75" s="206"/>
      <c r="H75" s="206"/>
      <c r="I75" s="206"/>
      <c r="J75" s="45"/>
      <c r="K75" s="185">
        <v>0</v>
      </c>
      <c r="L75" s="45"/>
      <c r="M75" s="112">
        <f t="shared" si="32"/>
        <v>0</v>
      </c>
      <c r="N75" s="45"/>
      <c r="O75" s="112">
        <f t="shared" ref="O75" si="33">M75</f>
        <v>0</v>
      </c>
      <c r="P75" s="45"/>
      <c r="Q75" s="112">
        <f t="shared" ref="Q75" si="34">O75</f>
        <v>0</v>
      </c>
      <c r="R75" s="45"/>
      <c r="S75" s="112">
        <f t="shared" ref="S75" si="35">Q75</f>
        <v>0</v>
      </c>
      <c r="T75" s="13"/>
      <c r="U75" s="113">
        <f t="shared" si="16"/>
        <v>0</v>
      </c>
      <c r="V75" s="49"/>
    </row>
    <row r="76" spans="1:22">
      <c r="A76" s="36"/>
      <c r="B76" s="206" t="s">
        <v>35</v>
      </c>
      <c r="C76" s="206"/>
      <c r="D76" s="206"/>
      <c r="E76" s="206"/>
      <c r="F76" s="206"/>
      <c r="G76" s="206"/>
      <c r="H76" s="206"/>
      <c r="I76" s="206"/>
      <c r="J76" s="45"/>
      <c r="K76" s="185">
        <v>0</v>
      </c>
      <c r="L76" s="45"/>
      <c r="M76" s="112">
        <f>K76</f>
        <v>0</v>
      </c>
      <c r="N76" s="45"/>
      <c r="O76" s="112">
        <f t="shared" ref="O76" si="36">M76</f>
        <v>0</v>
      </c>
      <c r="P76" s="45"/>
      <c r="Q76" s="112">
        <f t="shared" ref="Q76" si="37">O76</f>
        <v>0</v>
      </c>
      <c r="R76" s="45"/>
      <c r="S76" s="112">
        <f t="shared" ref="S76" si="38">Q76</f>
        <v>0</v>
      </c>
      <c r="T76" s="13"/>
      <c r="U76" s="113">
        <f t="shared" si="16"/>
        <v>0</v>
      </c>
      <c r="V76" s="49"/>
    </row>
    <row r="77" spans="1:22">
      <c r="A77" s="36"/>
      <c r="B77" s="206" t="s">
        <v>36</v>
      </c>
      <c r="C77" s="206"/>
      <c r="D77" s="206"/>
      <c r="E77" s="206"/>
      <c r="F77" s="206"/>
      <c r="G77" s="206"/>
      <c r="H77" s="206"/>
      <c r="I77" s="206"/>
      <c r="J77" s="45"/>
      <c r="K77" s="185">
        <v>0</v>
      </c>
      <c r="L77" s="45"/>
      <c r="M77" s="112">
        <f t="shared" ref="M77" si="39">K77</f>
        <v>0</v>
      </c>
      <c r="N77" s="45"/>
      <c r="O77" s="112">
        <f t="shared" ref="O77" si="40">M77</f>
        <v>0</v>
      </c>
      <c r="P77" s="45"/>
      <c r="Q77" s="112">
        <f t="shared" ref="Q77" si="41">O77</f>
        <v>0</v>
      </c>
      <c r="R77" s="45"/>
      <c r="S77" s="112">
        <f t="shared" ref="S77" si="42">Q77</f>
        <v>0</v>
      </c>
      <c r="T77" s="13"/>
      <c r="U77" s="113">
        <f t="shared" si="16"/>
        <v>0</v>
      </c>
      <c r="V77" s="49"/>
    </row>
    <row r="78" spans="1:22">
      <c r="A78" s="36"/>
      <c r="B78" s="52"/>
      <c r="C78" s="37"/>
      <c r="D78" s="37"/>
      <c r="F78" s="44"/>
      <c r="G78" s="44"/>
      <c r="H78" s="44"/>
      <c r="I78" s="44"/>
      <c r="J78" s="45"/>
      <c r="K78" s="93"/>
      <c r="L78" s="50"/>
      <c r="M78" s="93"/>
      <c r="N78" s="50"/>
      <c r="O78" s="93"/>
      <c r="P78" s="53"/>
      <c r="Q78" s="93"/>
      <c r="R78" s="45"/>
      <c r="S78" s="93"/>
      <c r="T78" s="13"/>
      <c r="U78" s="92"/>
      <c r="V78" s="54"/>
    </row>
    <row r="79" spans="1:22">
      <c r="A79" s="203" t="s">
        <v>21</v>
      </c>
      <c r="B79" s="203"/>
      <c r="C79" s="203"/>
      <c r="D79" s="203"/>
      <c r="E79" s="203"/>
      <c r="F79" s="203"/>
      <c r="G79" s="203"/>
      <c r="H79" s="203"/>
      <c r="I79" s="203"/>
      <c r="J79" s="45"/>
      <c r="K79" s="107">
        <f>SUM(K67:K77)</f>
        <v>0</v>
      </c>
      <c r="L79" s="55"/>
      <c r="M79" s="107">
        <f>SUM(M67:M77)</f>
        <v>0</v>
      </c>
      <c r="N79" s="55"/>
      <c r="O79" s="107">
        <f>SUM(O67:O77)</f>
        <v>0</v>
      </c>
      <c r="P79" s="55"/>
      <c r="Q79" s="107">
        <f>SUM(Q67:Q77)</f>
        <v>0</v>
      </c>
      <c r="R79" s="45"/>
      <c r="S79" s="107">
        <f>SUM(S67:S77)</f>
        <v>0</v>
      </c>
      <c r="T79" s="13"/>
      <c r="U79" s="125">
        <f>SUM(K79,M79,O79,Q79,S79)</f>
        <v>0</v>
      </c>
    </row>
    <row r="80" spans="1:22" ht="15.75" thickBot="1">
      <c r="B80" s="41"/>
      <c r="C80" s="41"/>
      <c r="D80" s="41"/>
      <c r="F80" s="33"/>
      <c r="G80" s="33"/>
      <c r="H80" s="33"/>
      <c r="I80" s="33"/>
      <c r="J80" s="45"/>
      <c r="K80" s="56"/>
      <c r="L80" s="46"/>
      <c r="M80" s="56"/>
      <c r="N80" s="46"/>
      <c r="O80" s="56"/>
      <c r="P80" s="46"/>
      <c r="Q80" s="56"/>
      <c r="R80" s="45"/>
      <c r="S80" s="56"/>
      <c r="T80" s="13"/>
      <c r="U80" s="78"/>
    </row>
    <row r="81" spans="1:22" ht="15.75" thickBot="1">
      <c r="A81" s="200" t="s">
        <v>55</v>
      </c>
      <c r="B81" s="201"/>
      <c r="C81" s="201"/>
      <c r="D81" s="201"/>
      <c r="E81" s="201"/>
      <c r="F81" s="201"/>
      <c r="G81" s="201"/>
      <c r="H81" s="201"/>
      <c r="I81" s="201"/>
      <c r="J81" s="91"/>
      <c r="K81" s="151">
        <f>SUM(K29,K52,K57,K62,K65,K79)</f>
        <v>0</v>
      </c>
      <c r="L81" s="100"/>
      <c r="M81" s="151">
        <f>SUM(M29,M52,M57,M62,M65,M79)</f>
        <v>0</v>
      </c>
      <c r="N81" s="100"/>
      <c r="O81" s="151">
        <f>SUM(O29,O52,O57,O62,O65,O79)</f>
        <v>0</v>
      </c>
      <c r="P81" s="100"/>
      <c r="Q81" s="151">
        <f>SUM(P81,Q29,Q52,Q57,Q62,Q65,Q79)</f>
        <v>0</v>
      </c>
      <c r="R81" s="100"/>
      <c r="S81" s="151">
        <f>SUM(R81,S29,S52,S57,S62,S65,S79)</f>
        <v>0</v>
      </c>
      <c r="T81" s="100">
        <f>SUM(T29,T52,T57,T62,T79)</f>
        <v>0</v>
      </c>
      <c r="U81" s="154">
        <f>SUM(K81,M81,O81,Q81,S81)</f>
        <v>0</v>
      </c>
    </row>
    <row r="82" spans="1:22">
      <c r="B82" s="41"/>
      <c r="C82" s="41"/>
      <c r="D82" s="41"/>
      <c r="F82" s="33"/>
      <c r="G82" s="33"/>
      <c r="H82" s="33"/>
      <c r="I82" s="33"/>
      <c r="J82" s="45"/>
      <c r="K82" s="56"/>
      <c r="L82" s="46"/>
      <c r="M82" s="56"/>
      <c r="N82" s="46"/>
      <c r="O82" s="56"/>
      <c r="P82" s="46"/>
      <c r="R82" s="45"/>
      <c r="T82" s="13"/>
      <c r="U82" s="90"/>
    </row>
    <row r="83" spans="1:22" ht="15.75" thickBot="1">
      <c r="A83" s="57" t="s">
        <v>22</v>
      </c>
      <c r="B83" s="41"/>
      <c r="C83" s="41"/>
      <c r="D83" s="41"/>
      <c r="F83" s="44"/>
      <c r="G83" s="44"/>
      <c r="H83" s="44"/>
      <c r="I83" s="44"/>
      <c r="J83" s="45"/>
      <c r="K83" s="54"/>
      <c r="L83" s="58"/>
      <c r="M83" s="54"/>
      <c r="N83" s="58"/>
      <c r="O83" s="54"/>
      <c r="P83" s="58"/>
      <c r="R83" s="45"/>
      <c r="T83" s="13"/>
      <c r="U83" s="79"/>
    </row>
    <row r="84" spans="1:22" ht="15.75" thickBot="1">
      <c r="A84" s="200" t="s">
        <v>76</v>
      </c>
      <c r="B84" s="201"/>
      <c r="C84" s="201"/>
      <c r="D84" s="201"/>
      <c r="E84" s="201"/>
      <c r="F84" s="201"/>
      <c r="G84" s="201"/>
      <c r="H84" s="201"/>
      <c r="I84" s="201"/>
      <c r="J84" s="91"/>
      <c r="K84" s="151">
        <f>K81</f>
        <v>0</v>
      </c>
      <c r="L84" s="100" t="e">
        <f>L81-L57-L72-#REF!</f>
        <v>#REF!</v>
      </c>
      <c r="M84" s="151">
        <f>M81</f>
        <v>0</v>
      </c>
      <c r="N84" s="100"/>
      <c r="O84" s="151">
        <f>O81</f>
        <v>0</v>
      </c>
      <c r="P84" s="100"/>
      <c r="Q84" s="151">
        <f>Q81</f>
        <v>0</v>
      </c>
      <c r="R84" s="100"/>
      <c r="S84" s="151">
        <f>S81</f>
        <v>0</v>
      </c>
      <c r="T84" s="100"/>
      <c r="U84" s="154">
        <f>SUM(K84,M84,O84,Q84,S84)</f>
        <v>0</v>
      </c>
    </row>
    <row r="85" spans="1:22">
      <c r="C85" s="3"/>
      <c r="D85" s="3"/>
      <c r="E85" s="3"/>
      <c r="F85" s="33"/>
      <c r="G85" s="33"/>
      <c r="H85" s="33"/>
      <c r="I85" s="33"/>
      <c r="J85" s="88"/>
      <c r="K85" s="62"/>
      <c r="L85" s="88"/>
      <c r="M85" s="62"/>
      <c r="N85" s="88"/>
      <c r="O85" s="62"/>
      <c r="P85" s="88"/>
      <c r="R85" s="45"/>
      <c r="T85" s="13"/>
      <c r="U85" s="89"/>
    </row>
    <row r="86" spans="1:22">
      <c r="A86" s="18" t="s">
        <v>23</v>
      </c>
      <c r="B86" s="41"/>
      <c r="C86" s="41"/>
      <c r="D86" s="41"/>
      <c r="F86" s="59"/>
      <c r="G86" s="59"/>
      <c r="H86" s="59"/>
      <c r="I86" s="59"/>
      <c r="J86" s="45"/>
      <c r="K86" s="60"/>
      <c r="L86" s="45"/>
      <c r="M86" s="60"/>
      <c r="N86" s="45"/>
      <c r="O86" s="60"/>
      <c r="P86" s="45"/>
      <c r="R86" s="45"/>
      <c r="T86" s="13"/>
      <c r="U86" s="79"/>
    </row>
    <row r="87" spans="1:22">
      <c r="A87" s="61"/>
      <c r="B87" s="183" t="s">
        <v>59</v>
      </c>
      <c r="C87" s="72">
        <v>0.52500000000000002</v>
      </c>
      <c r="D87" s="37"/>
      <c r="F87" s="59"/>
      <c r="G87" s="59"/>
      <c r="H87" s="59"/>
      <c r="I87" s="59"/>
      <c r="J87" s="45"/>
      <c r="K87" s="104">
        <f>K84*C87</f>
        <v>0</v>
      </c>
      <c r="L87" s="101"/>
      <c r="M87" s="104">
        <f>M84*C87</f>
        <v>0</v>
      </c>
      <c r="N87" s="101"/>
      <c r="O87" s="136">
        <f>O84*C87</f>
        <v>0</v>
      </c>
      <c r="P87" s="101"/>
      <c r="Q87" s="136">
        <f>Q84*C87</f>
        <v>0</v>
      </c>
      <c r="R87" s="101"/>
      <c r="S87" s="136">
        <f>S84*C87</f>
        <v>0</v>
      </c>
      <c r="T87" s="13"/>
      <c r="U87" s="153">
        <f>SUM(K87,M87,O87,Q87,S87)</f>
        <v>0</v>
      </c>
    </row>
    <row r="88" spans="1:22" ht="15.75" thickBot="1">
      <c r="A88" s="61"/>
      <c r="B88" s="37"/>
      <c r="C88" s="37"/>
      <c r="D88" s="37"/>
      <c r="F88" s="59"/>
      <c r="G88" s="59"/>
      <c r="H88" s="59"/>
      <c r="I88" s="59"/>
      <c r="J88" s="45"/>
      <c r="K88" s="73"/>
      <c r="L88" s="101">
        <f t="shared" ref="L88:T88" si="43">(L71+L72)*($A$88)</f>
        <v>0</v>
      </c>
      <c r="M88" s="104"/>
      <c r="N88" s="101">
        <f t="shared" si="43"/>
        <v>0</v>
      </c>
      <c r="O88" s="104"/>
      <c r="P88" s="101">
        <f t="shared" si="43"/>
        <v>0</v>
      </c>
      <c r="Q88" s="104"/>
      <c r="R88" s="101">
        <f t="shared" si="43"/>
        <v>0</v>
      </c>
      <c r="S88" s="104"/>
      <c r="T88" s="101">
        <f t="shared" si="43"/>
        <v>0</v>
      </c>
      <c r="U88" s="114"/>
    </row>
    <row r="89" spans="1:22" ht="15.75" thickBot="1">
      <c r="A89" s="204" t="s">
        <v>56</v>
      </c>
      <c r="B89" s="205"/>
      <c r="C89" s="205"/>
      <c r="D89" s="205"/>
      <c r="E89" s="205"/>
      <c r="F89" s="205"/>
      <c r="G89" s="205"/>
      <c r="H89" s="205"/>
      <c r="I89" s="205"/>
      <c r="J89" s="63"/>
      <c r="K89" s="155">
        <f>SUM(K81,K87)</f>
        <v>0</v>
      </c>
      <c r="L89" s="100"/>
      <c r="M89" s="152">
        <f>SUM(M81,M87)</f>
        <v>0</v>
      </c>
      <c r="N89" s="100"/>
      <c r="O89" s="152">
        <f>SUM(O81,O87)</f>
        <v>0</v>
      </c>
      <c r="P89" s="100"/>
      <c r="Q89" s="152">
        <f>SUM(Q81,Q87)</f>
        <v>0</v>
      </c>
      <c r="R89" s="100"/>
      <c r="S89" s="152">
        <f>SUM(S81,S87)</f>
        <v>0</v>
      </c>
      <c r="T89" s="100">
        <f t="shared" ref="T89" si="44">T81+T87+T88</f>
        <v>0</v>
      </c>
      <c r="U89" s="170">
        <f>SUM(K89,M89,O89,Q89,S89)</f>
        <v>0</v>
      </c>
    </row>
    <row r="90" spans="1:22">
      <c r="A90" s="3" t="s">
        <v>79</v>
      </c>
      <c r="B90" s="64"/>
      <c r="C90" s="64"/>
      <c r="D90" s="64"/>
      <c r="E90" s="14"/>
      <c r="F90" s="14"/>
      <c r="G90" s="14"/>
      <c r="H90" s="14"/>
      <c r="I90" s="14"/>
      <c r="J90" s="65"/>
      <c r="Q90" s="54"/>
      <c r="R90" s="65"/>
    </row>
    <row r="91" spans="1:22">
      <c r="A91" s="2" t="s">
        <v>70</v>
      </c>
      <c r="B91" s="72"/>
      <c r="C91" s="194">
        <v>0.28100000000000003</v>
      </c>
      <c r="D91" s="66"/>
      <c r="F91" s="67"/>
      <c r="G91" s="67"/>
      <c r="H91" s="67"/>
      <c r="I91" s="67"/>
      <c r="K91" s="68"/>
      <c r="L91" s="69"/>
      <c r="M91" s="68"/>
      <c r="N91" s="69"/>
      <c r="O91" s="68"/>
      <c r="P91" s="69"/>
      <c r="Q91" s="68"/>
    </row>
    <row r="92" spans="1:22">
      <c r="A92" s="2" t="s">
        <v>71</v>
      </c>
      <c r="B92" s="72"/>
      <c r="C92" s="194">
        <v>0.32600000000000001</v>
      </c>
      <c r="F92" s="80"/>
      <c r="G92" s="80"/>
      <c r="H92" s="80"/>
      <c r="I92" s="80"/>
      <c r="K92" s="81"/>
      <c r="L92" s="82"/>
      <c r="M92" s="81"/>
      <c r="N92" s="22"/>
      <c r="O92" s="81"/>
      <c r="P92" s="3"/>
      <c r="Q92" s="81"/>
      <c r="S92" s="81"/>
      <c r="U92" s="83"/>
      <c r="V92" s="83"/>
    </row>
    <row r="93" spans="1:22">
      <c r="A93" s="2" t="s">
        <v>72</v>
      </c>
      <c r="B93" s="72"/>
      <c r="C93" s="194">
        <v>0.39600000000000002</v>
      </c>
      <c r="F93" s="84"/>
      <c r="G93" s="84"/>
      <c r="H93" s="84"/>
      <c r="I93" s="84"/>
      <c r="K93" s="70"/>
      <c r="M93" s="71"/>
      <c r="O93" s="71"/>
      <c r="Q93" s="51"/>
      <c r="U93" s="83"/>
      <c r="V93" s="83"/>
    </row>
    <row r="94" spans="1:22">
      <c r="A94" s="2" t="s">
        <v>73</v>
      </c>
      <c r="B94" s="72"/>
      <c r="C94" s="194">
        <v>4.4999999999999998E-2</v>
      </c>
      <c r="F94" s="35"/>
      <c r="G94" s="35"/>
      <c r="H94" s="35"/>
      <c r="I94" s="35"/>
      <c r="K94" s="85"/>
      <c r="L94" s="72"/>
      <c r="M94" s="85"/>
      <c r="O94" s="85"/>
    </row>
    <row r="95" spans="1:22">
      <c r="A95" s="2" t="s">
        <v>74</v>
      </c>
      <c r="B95" s="72"/>
      <c r="C95" s="194">
        <v>1.2999999999999999E-2</v>
      </c>
      <c r="F95" s="35"/>
      <c r="G95" s="35"/>
      <c r="H95" s="35"/>
      <c r="I95" s="35"/>
      <c r="K95" s="86"/>
      <c r="L95" s="71"/>
      <c r="M95" s="86"/>
      <c r="N95" s="71"/>
      <c r="O95" s="86"/>
      <c r="P95" s="71"/>
      <c r="R95" s="71"/>
    </row>
    <row r="96" spans="1:22">
      <c r="A96" s="2" t="s">
        <v>75</v>
      </c>
      <c r="C96" s="194">
        <v>0</v>
      </c>
      <c r="F96" s="35"/>
      <c r="G96" s="35"/>
      <c r="H96" s="35"/>
      <c r="I96" s="35"/>
      <c r="K96" s="95"/>
      <c r="L96" s="72"/>
      <c r="M96" s="85"/>
      <c r="O96" s="85"/>
      <c r="P96" s="71"/>
      <c r="R96" s="71"/>
    </row>
    <row r="97" spans="6:18">
      <c r="F97" s="84"/>
      <c r="G97" s="84"/>
      <c r="H97" s="84"/>
      <c r="I97" s="84"/>
      <c r="K97" s="70"/>
      <c r="M97" s="71"/>
      <c r="O97" s="71"/>
      <c r="P97" s="71"/>
      <c r="R97" s="71"/>
    </row>
    <row r="98" spans="6:18">
      <c r="F98" s="35"/>
      <c r="G98" s="35"/>
      <c r="H98" s="35"/>
      <c r="I98" s="35"/>
      <c r="K98" s="85"/>
      <c r="L98" s="72"/>
      <c r="M98" s="85"/>
      <c r="O98" s="85"/>
    </row>
    <row r="99" spans="6:18">
      <c r="F99" s="35"/>
      <c r="G99" s="35"/>
      <c r="H99" s="35"/>
      <c r="I99" s="35"/>
      <c r="K99" s="86"/>
      <c r="L99" s="71"/>
      <c r="M99" s="86"/>
      <c r="N99" s="71"/>
      <c r="O99" s="86"/>
    </row>
    <row r="100" spans="6:18">
      <c r="P100" s="87"/>
    </row>
    <row r="101" spans="6:18">
      <c r="F101" s="84"/>
      <c r="G101" s="84"/>
      <c r="H101" s="84"/>
      <c r="I101" s="84"/>
      <c r="K101" s="51"/>
      <c r="M101" s="51"/>
      <c r="O101" s="51"/>
    </row>
    <row r="102" spans="6:18">
      <c r="K102" s="85"/>
      <c r="L102" s="72"/>
      <c r="M102" s="85"/>
      <c r="O102" s="85"/>
    </row>
    <row r="103" spans="6:18">
      <c r="K103" s="51"/>
      <c r="M103" s="51"/>
      <c r="O103" s="51"/>
    </row>
  </sheetData>
  <mergeCells count="33">
    <mergeCell ref="A4:E4"/>
    <mergeCell ref="A5:E5"/>
    <mergeCell ref="F3:S3"/>
    <mergeCell ref="F4:S4"/>
    <mergeCell ref="F5:S5"/>
    <mergeCell ref="A3:E3"/>
    <mergeCell ref="E62:I62"/>
    <mergeCell ref="B71:I71"/>
    <mergeCell ref="B72:I72"/>
    <mergeCell ref="B73:I73"/>
    <mergeCell ref="D65:I65"/>
    <mergeCell ref="A63:E63"/>
    <mergeCell ref="A89:I89"/>
    <mergeCell ref="B67:I67"/>
    <mergeCell ref="B68:I68"/>
    <mergeCell ref="B69:I69"/>
    <mergeCell ref="B70:I70"/>
    <mergeCell ref="B74:I74"/>
    <mergeCell ref="B75:I75"/>
    <mergeCell ref="B76:I76"/>
    <mergeCell ref="B77:I77"/>
    <mergeCell ref="A81:I81"/>
    <mergeCell ref="A79:I79"/>
    <mergeCell ref="A84:I84"/>
    <mergeCell ref="E61:I61"/>
    <mergeCell ref="E11:F11"/>
    <mergeCell ref="A55:D55"/>
    <mergeCell ref="A29:F29"/>
    <mergeCell ref="A52:I52"/>
    <mergeCell ref="A54:I54"/>
    <mergeCell ref="B59:I59"/>
    <mergeCell ref="E60:I60"/>
    <mergeCell ref="E57:I57"/>
  </mergeCells>
  <pageMargins left="0.45" right="0.2" top="0.5" bottom="0.25" header="0.3" footer="0.3"/>
  <pageSetup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G4" sqref="G4"/>
    </sheetView>
  </sheetViews>
  <sheetFormatPr defaultRowHeight="15"/>
  <cols>
    <col min="1" max="4" width="20.7109375" customWidth="1"/>
    <col min="5" max="7" width="20.7109375" style="164" customWidth="1"/>
    <col min="8" max="8" width="20.7109375" customWidth="1"/>
  </cols>
  <sheetData>
    <row r="1" spans="1:8" ht="15.75" thickBot="1">
      <c r="A1" s="181" t="s">
        <v>60</v>
      </c>
      <c r="B1" s="181" t="s">
        <v>62</v>
      </c>
      <c r="C1" s="181" t="s">
        <v>58</v>
      </c>
      <c r="D1" s="181"/>
      <c r="E1" s="182" t="s">
        <v>63</v>
      </c>
      <c r="F1" s="182" t="s">
        <v>64</v>
      </c>
      <c r="G1" s="182" t="s">
        <v>65</v>
      </c>
      <c r="H1" s="181" t="s">
        <v>66</v>
      </c>
    </row>
    <row r="2" spans="1:8" ht="15.75" thickBot="1">
      <c r="A2" s="179" t="s">
        <v>61</v>
      </c>
      <c r="B2" s="180" t="s">
        <v>61</v>
      </c>
    </row>
    <row r="3" spans="1:8">
      <c r="A3" s="163">
        <f>'Condensed Final Budget'!K8</f>
        <v>0</v>
      </c>
      <c r="B3" s="163" t="e">
        <f>#REF!</f>
        <v>#REF!</v>
      </c>
      <c r="C3" t="e">
        <f>ABS(A3-B3)+1</f>
        <v>#REF!</v>
      </c>
      <c r="D3" t="e">
        <f>C3+C4</f>
        <v>#REF!</v>
      </c>
      <c r="E3" s="164">
        <f>'Condensed Final Budget'!K84/365</f>
        <v>0</v>
      </c>
      <c r="F3" s="164" t="e">
        <f>E3*C3</f>
        <v>#REF!</v>
      </c>
      <c r="G3" s="164" t="e">
        <f>F3*#REF!</f>
        <v>#REF!</v>
      </c>
      <c r="H3" s="164" t="e">
        <f>SUM(F3,G3)</f>
        <v>#REF!</v>
      </c>
    </row>
    <row r="4" spans="1:8">
      <c r="A4" s="163">
        <v>44743</v>
      </c>
      <c r="B4" s="163">
        <f>'Condensed Final Budget'!K9</f>
        <v>0</v>
      </c>
      <c r="C4">
        <f t="shared" ref="C4" si="0">ABS(A4-B4)+1</f>
        <v>44744</v>
      </c>
      <c r="D4" t="e">
        <f>C3+C4</f>
        <v>#REF!</v>
      </c>
      <c r="E4" s="164">
        <f>'Condensed Final Budget'!K84/365</f>
        <v>0</v>
      </c>
      <c r="F4" s="164">
        <f>E4*C4</f>
        <v>0</v>
      </c>
      <c r="G4" s="164" t="e">
        <f>F4*#REF!</f>
        <v>#REF!</v>
      </c>
      <c r="H4" s="165" t="e">
        <f>SUM(F4,G4)</f>
        <v>#REF!</v>
      </c>
    </row>
    <row r="5" spans="1:8">
      <c r="A5" s="167"/>
      <c r="B5" s="167"/>
      <c r="H5" s="166" t="e">
        <f>SUM(H3:H4)</f>
        <v>#REF!</v>
      </c>
    </row>
    <row r="6" spans="1:8">
      <c r="A6" s="167"/>
      <c r="B6" s="163"/>
    </row>
    <row r="7" spans="1:8">
      <c r="A7" s="163"/>
      <c r="B7" s="163"/>
    </row>
    <row r="8" spans="1:8">
      <c r="A8" s="163"/>
      <c r="B8" s="163"/>
    </row>
    <row r="9" spans="1:8">
      <c r="A9" s="163"/>
      <c r="B9" s="163"/>
    </row>
    <row r="10" spans="1:8">
      <c r="A10" s="163"/>
      <c r="B10" s="163"/>
    </row>
    <row r="11" spans="1:8">
      <c r="A11" s="163"/>
      <c r="B11" s="163"/>
    </row>
    <row r="12" spans="1:8">
      <c r="A12" s="163"/>
      <c r="B12" s="163"/>
    </row>
    <row r="13" spans="1:8">
      <c r="A13" s="163"/>
      <c r="B13" s="163"/>
    </row>
    <row r="14" spans="1:8">
      <c r="A14" s="163"/>
      <c r="B14" s="163"/>
    </row>
    <row r="15" spans="1:8">
      <c r="A15" s="163"/>
      <c r="B15" s="163"/>
    </row>
    <row r="16" spans="1:8">
      <c r="A16" s="163"/>
      <c r="B16" s="163"/>
    </row>
    <row r="17" spans="1:2">
      <c r="A17" s="163"/>
      <c r="B17" s="163"/>
    </row>
  </sheetData>
  <sheetProtection password="C58F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0FE4DC81860B4CB692855E02BD3476" ma:contentTypeVersion="12" ma:contentTypeDescription="Create a new document." ma:contentTypeScope="" ma:versionID="1c55e2d1518adc61f35702c4f1e52d3a">
  <xsd:schema xmlns:xsd="http://www.w3.org/2001/XMLSchema" xmlns:xs="http://www.w3.org/2001/XMLSchema" xmlns:p="http://schemas.microsoft.com/office/2006/metadata/properties" xmlns:ns3="9ba5fa84-0e52-4cb7-b1a1-bd89ef1b09de" xmlns:ns4="9c56ed19-cff3-45b4-9d36-5eb87e21230e" targetNamespace="http://schemas.microsoft.com/office/2006/metadata/properties" ma:root="true" ma:fieldsID="4c887d4132d666f8e899579e97894577" ns3:_="" ns4:_="">
    <xsd:import namespace="9ba5fa84-0e52-4cb7-b1a1-bd89ef1b09de"/>
    <xsd:import namespace="9c56ed19-cff3-45b4-9d36-5eb87e2123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a5fa84-0e52-4cb7-b1a1-bd89ef1b0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6ed19-cff3-45b4-9d36-5eb87e2123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EA3C27-D33F-499D-9B2D-CACA5A7471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a5fa84-0e52-4cb7-b1a1-bd89ef1b09de"/>
    <ds:schemaRef ds:uri="9c56ed19-cff3-45b4-9d36-5eb87e2123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0062AE-5E4C-47CC-B40A-D954397724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6DF8E69-D4E9-4672-BCBC-1B428F6DF4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Condensed Final Budget</vt:lpstr>
      <vt:lpstr>Functions - Do Not Change</vt:lpstr>
      <vt:lpstr>'Condensed Final Budget'!Print_Area</vt:lpstr>
    </vt:vector>
  </TitlesOfParts>
  <Company>Florida Atlantic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Oleinikov</dc:creator>
  <cp:lastModifiedBy>Nancy Thoman</cp:lastModifiedBy>
  <cp:lastPrinted>2018-04-02T15:03:05Z</cp:lastPrinted>
  <dcterms:created xsi:type="dcterms:W3CDTF">2015-05-28T18:19:28Z</dcterms:created>
  <dcterms:modified xsi:type="dcterms:W3CDTF">2024-07-10T13:06:13Z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0x010100790FE4DC81860B4CB692855E02BD3476</vt:lpwstr>
  </property>
</Properties>
</file>